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AusbildungGestalten\2016_Projekte\FK_Veranstaltungstechnik_Fi\06_Veroeffentlichung\Upload\pruefungs_und_aufgabenbeispiele\"/>
    </mc:Choice>
  </mc:AlternateContent>
  <bookViews>
    <workbookView xWindow="0" yWindow="0" windowWidth="28800" windowHeight="12300"/>
  </bookViews>
  <sheets>
    <sheet name="Tabelle1" sheetId="1" r:id="rId1"/>
  </sheets>
  <definedNames>
    <definedName name="_xlnm._FilterDatabase" localSheetId="0" hidden="1">Tabelle1!$A$1:$G$16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3" i="1" l="1"/>
  <c r="D64" i="1"/>
  <c r="D65" i="1"/>
  <c r="D66" i="1"/>
  <c r="D73" i="1"/>
  <c r="D74" i="1"/>
  <c r="D75" i="1"/>
  <c r="D76" i="1"/>
  <c r="D78" i="1"/>
  <c r="D80" i="1"/>
  <c r="D82" i="1"/>
  <c r="D84" i="1"/>
  <c r="F86" i="1"/>
  <c r="C135" i="1"/>
  <c r="D38" i="1"/>
  <c r="D39" i="1"/>
  <c r="D40" i="1"/>
  <c r="D41" i="1"/>
  <c r="D48" i="1"/>
  <c r="D49" i="1"/>
  <c r="D50" i="1"/>
  <c r="D51" i="1"/>
  <c r="D53" i="1"/>
  <c r="D55" i="1"/>
  <c r="D57" i="1"/>
  <c r="D59" i="1"/>
  <c r="F61" i="1"/>
  <c r="C134" i="1"/>
  <c r="D127" i="1"/>
  <c r="D113" i="1"/>
  <c r="D114" i="1"/>
  <c r="D115" i="1"/>
  <c r="D116" i="1"/>
  <c r="D117" i="1"/>
  <c r="D118" i="1"/>
  <c r="D119" i="1"/>
  <c r="D120" i="1"/>
  <c r="D121" i="1"/>
  <c r="D126" i="1"/>
  <c r="D129" i="1"/>
  <c r="F131" i="1"/>
  <c r="C119" i="1"/>
  <c r="C120" i="1"/>
  <c r="D28" i="1"/>
  <c r="D13" i="1"/>
  <c r="D14" i="1"/>
  <c r="D15" i="1"/>
  <c r="D16" i="1"/>
  <c r="D23" i="1"/>
  <c r="D24" i="1"/>
  <c r="D25" i="1"/>
  <c r="D26" i="1"/>
  <c r="D30" i="1"/>
  <c r="D32" i="1"/>
  <c r="D34" i="1"/>
  <c r="F36" i="1"/>
  <c r="C133" i="1"/>
  <c r="D6" i="1"/>
  <c r="D7" i="1"/>
  <c r="D8" i="1"/>
  <c r="D9" i="1"/>
  <c r="D10" i="1"/>
  <c r="F11" i="1"/>
  <c r="C132" i="1"/>
  <c r="D88" i="1"/>
  <c r="D89" i="1"/>
  <c r="D90" i="1"/>
  <c r="D91" i="1"/>
  <c r="D98" i="1"/>
  <c r="D99" i="1"/>
  <c r="D100" i="1"/>
  <c r="D101" i="1"/>
  <c r="D103" i="1"/>
  <c r="D105" i="1"/>
  <c r="D107" i="1"/>
  <c r="D109" i="1"/>
  <c r="F111" i="1"/>
  <c r="C136" i="1"/>
  <c r="C137" i="1"/>
  <c r="C138" i="1"/>
  <c r="C7" i="1"/>
  <c r="C8" i="1"/>
  <c r="C9" i="1"/>
  <c r="C10" i="1"/>
  <c r="C6" i="1"/>
  <c r="C105" i="1"/>
  <c r="C107" i="1"/>
  <c r="C109" i="1"/>
  <c r="C80" i="1"/>
  <c r="C82" i="1"/>
  <c r="C84" i="1"/>
  <c r="C55" i="1"/>
  <c r="C57" i="1"/>
  <c r="C59" i="1"/>
  <c r="C30" i="1"/>
  <c r="C32" i="1"/>
  <c r="C34" i="1"/>
  <c r="C139" i="1"/>
  <c r="C23" i="1"/>
  <c r="C24" i="1"/>
  <c r="C25" i="1"/>
  <c r="C26" i="1"/>
  <c r="C28" i="1"/>
  <c r="C38" i="1"/>
  <c r="C39" i="1"/>
  <c r="C40" i="1"/>
  <c r="C41" i="1"/>
  <c r="C48" i="1"/>
  <c r="C49" i="1"/>
  <c r="C50" i="1"/>
  <c r="C51" i="1"/>
  <c r="C53" i="1"/>
  <c r="C63" i="1"/>
  <c r="C64" i="1"/>
  <c r="C65" i="1"/>
  <c r="C66" i="1"/>
  <c r="C73" i="1"/>
  <c r="C74" i="1"/>
  <c r="C75" i="1"/>
  <c r="C76" i="1"/>
  <c r="C78" i="1"/>
  <c r="C88" i="1"/>
  <c r="C89" i="1"/>
  <c r="C90" i="1"/>
  <c r="C91" i="1"/>
  <c r="C98" i="1"/>
  <c r="C99" i="1"/>
  <c r="C100" i="1"/>
  <c r="C101" i="1"/>
  <c r="C103" i="1"/>
  <c r="C113" i="1"/>
  <c r="C114" i="1"/>
  <c r="C115" i="1"/>
  <c r="C116" i="1"/>
  <c r="C117" i="1"/>
  <c r="C118" i="1"/>
  <c r="C121" i="1"/>
  <c r="C126" i="1"/>
  <c r="C127" i="1"/>
  <c r="C129" i="1"/>
  <c r="C14" i="1"/>
  <c r="C15" i="1"/>
  <c r="C16" i="1"/>
  <c r="C13" i="1"/>
</calcChain>
</file>

<file path=xl/sharedStrings.xml><?xml version="1.0" encoding="utf-8"?>
<sst xmlns="http://schemas.openxmlformats.org/spreadsheetml/2006/main" count="239" uniqueCount="128">
  <si>
    <t>Beurteilungsbogen  Betriebliches Projekt</t>
  </si>
  <si>
    <t xml:space="preserve"> 1.1</t>
  </si>
  <si>
    <t>Dokumentation:</t>
  </si>
  <si>
    <t>Punkte</t>
  </si>
  <si>
    <t>erläutert</t>
  </si>
  <si>
    <t>…….</t>
  </si>
  <si>
    <t>…..</t>
  </si>
  <si>
    <t>a)</t>
  </si>
  <si>
    <t>b)</t>
  </si>
  <si>
    <t>c)</t>
  </si>
  <si>
    <t>d)</t>
  </si>
  <si>
    <t>Fachgespräch:</t>
  </si>
  <si>
    <t>Folgende Fragen ergaben sich aus der Dokumentation :</t>
  </si>
  <si>
    <t>Ergänzende Fragen:</t>
  </si>
  <si>
    <t xml:space="preserve">Die Frage a) wurde </t>
  </si>
  <si>
    <t>beantwortet</t>
  </si>
  <si>
    <t xml:space="preserve">Die Frage b) wurde </t>
  </si>
  <si>
    <t xml:space="preserve">Die Frage c) wurde </t>
  </si>
  <si>
    <t xml:space="preserve">Die Frage d) wurde </t>
  </si>
  <si>
    <t xml:space="preserve">Gab es für Sie Anforderungen die einer besonderen Lösung bedurften? </t>
  </si>
  <si>
    <t>Welche Beteiligten waren für sie wichtig?</t>
  </si>
  <si>
    <t xml:space="preserve"> 2.1</t>
  </si>
  <si>
    <t>analysiert und bewertet</t>
  </si>
  <si>
    <t xml:space="preserve"> 2.2</t>
  </si>
  <si>
    <t>1. Kor</t>
  </si>
  <si>
    <t>2. Kor</t>
  </si>
  <si>
    <t>Gab es besondere räumliche Vorrausetzungen die beachtet werden mussten?</t>
  </si>
  <si>
    <t xml:space="preserve"> 2.3</t>
  </si>
  <si>
    <t>Platz für Antwort:</t>
  </si>
  <si>
    <t xml:space="preserve"> 2.4</t>
  </si>
  <si>
    <t xml:space="preserve"> 3.1</t>
  </si>
  <si>
    <t xml:space="preserve"> 3.2</t>
  </si>
  <si>
    <t xml:space="preserve"> 3.3</t>
  </si>
  <si>
    <t xml:space="preserve"> 3.4</t>
  </si>
  <si>
    <t xml:space="preserve">Die elektrotechnischen Anforderungen wurde </t>
  </si>
  <si>
    <t>Die elektrotechnischen Voraussetzung vor Ort wurden</t>
  </si>
  <si>
    <t xml:space="preserve">Die notwendigen Sicherheitsvorschriften wurden </t>
  </si>
  <si>
    <t>beachtet</t>
  </si>
  <si>
    <t xml:space="preserve"> 4.1</t>
  </si>
  <si>
    <t xml:space="preserve"> 4.2</t>
  </si>
  <si>
    <t xml:space="preserve"> 4.3</t>
  </si>
  <si>
    <t xml:space="preserve"> 4.4</t>
  </si>
  <si>
    <t>......</t>
  </si>
  <si>
    <t>Die gesetzlichen Bestimmungen wurden</t>
  </si>
  <si>
    <t>eingehalten</t>
  </si>
  <si>
    <t>Die Personalplanung ist</t>
  </si>
  <si>
    <t>ausgeführt</t>
  </si>
  <si>
    <t xml:space="preserve"> 5.1</t>
  </si>
  <si>
    <t xml:space="preserve"> 5.2</t>
  </si>
  <si>
    <t xml:space="preserve"> 5.3</t>
  </si>
  <si>
    <t xml:space="preserve"> 5.4</t>
  </si>
  <si>
    <t>verständlich</t>
  </si>
  <si>
    <t>nachvollziehbar</t>
  </si>
  <si>
    <t>Der vorhandene Beschallungsplan ist</t>
  </si>
  <si>
    <t>Das vorhandene Blockschaltbild ist</t>
  </si>
  <si>
    <t>Die vorhandene Materialliste ist</t>
  </si>
  <si>
    <t>vollständig</t>
  </si>
  <si>
    <t>Die Berechnungen wurden alle</t>
  </si>
  <si>
    <t>vorhanden</t>
  </si>
  <si>
    <t>Notenspiegel:</t>
  </si>
  <si>
    <t>Projekt:</t>
  </si>
  <si>
    <t>Prüfling:</t>
  </si>
  <si>
    <t>Name: 1.Korrektor:____________________  2. Korrektor__________________________</t>
  </si>
  <si>
    <t>Datum:</t>
  </si>
  <si>
    <t xml:space="preserve">Note </t>
  </si>
  <si>
    <t>Gesamt Note Betriebliches Projekt:</t>
  </si>
  <si>
    <t>dargestellt</t>
  </si>
  <si>
    <t>Das Prüfungergebniss wird hiermit bestätigt:</t>
  </si>
  <si>
    <t>Ausschuss</t>
  </si>
  <si>
    <t>Prüfer:_______________________________________________________</t>
  </si>
  <si>
    <t>100-92 sehr gut    91-81 gut    80-67 befriedigend    66-50 ausreichend    49-30 mangelhaft    29-0 ungenügend</t>
  </si>
  <si>
    <t xml:space="preserve"> 1.2</t>
    <phoneticPr fontId="7" type="noConversion"/>
  </si>
  <si>
    <t xml:space="preserve"> 1.3</t>
    <phoneticPr fontId="7" type="noConversion"/>
  </si>
  <si>
    <t xml:space="preserve"> 1.4</t>
    <phoneticPr fontId="7" type="noConversion"/>
  </si>
  <si>
    <t xml:space="preserve"> 1.5</t>
    <phoneticPr fontId="7" type="noConversion"/>
  </si>
  <si>
    <t>1. Projektauftrag -  Veranstaltungstechnisches Projekt</t>
  </si>
  <si>
    <t>2. Auswertung der technischen und inhaltlichen Anforderungen</t>
  </si>
  <si>
    <t>Die Projektarbeit entspricht</t>
  </si>
  <si>
    <t>dem Projektantrag</t>
  </si>
  <si>
    <t>Die Ausarbeitung ist leserlich, übersichtlich, strukturiert und vollständig</t>
  </si>
  <si>
    <t xml:space="preserve">Die technischen Anforderungen wurden entsprechend den Vorgaben </t>
  </si>
  <si>
    <t>Die inhaltlichen Anforderungen der Veranstaltung sind entsprechend dem Auftrag</t>
  </si>
  <si>
    <t>dargstellt</t>
  </si>
  <si>
    <t>Der Auftrag wurde erfasst und</t>
  </si>
  <si>
    <t>Mit welchen Mechanismen erfolgte die Abstimmung zwischen den Gewerken?</t>
  </si>
  <si>
    <t xml:space="preserve">3. Einsatz der Veranstaltungstechnik unter Berücksichtigung der räumlichen Gegebenheiten und der Sicherheitsanforderungen </t>
  </si>
  <si>
    <t xml:space="preserve">Die räumlichen Gegebenheiten wurden im Kontext zur Aufgabe </t>
  </si>
  <si>
    <t>Die anzuwendenden baurechtlichen Vorschriften, UVVn und Normen wurden</t>
  </si>
  <si>
    <t>Die künstlerisch-technischen Vorgaben der Projektaufgabe wurden</t>
  </si>
  <si>
    <t xml:space="preserve">umgesetzt </t>
  </si>
  <si>
    <t>Auf Standsicherheit und Brandschutz der Bühnen und Ausstattungen wurde</t>
  </si>
  <si>
    <t xml:space="preserve">4. Stromversorgung für veranstaltungstechnische Einrichtungen </t>
  </si>
  <si>
    <t>Fand die Veranstaltung mit Publikum statt. Wurde die zulässige Anzahl eingehalten?</t>
  </si>
  <si>
    <t>Welche Person hat Aufsicht geführt?</t>
  </si>
  <si>
    <t>erfüllt</t>
  </si>
  <si>
    <t>angepasst</t>
  </si>
  <si>
    <t>5. Logistik und Veranstaltungsabläufe, rechtliche Vorgaben und ökonomische Aspekte</t>
  </si>
  <si>
    <t xml:space="preserve"> 6.1</t>
  </si>
  <si>
    <t xml:space="preserve"> 6.2</t>
  </si>
  <si>
    <t xml:space="preserve"> 6.3</t>
  </si>
  <si>
    <t xml:space="preserve"> 6.4</t>
  </si>
  <si>
    <t xml:space="preserve"> 6.5</t>
  </si>
  <si>
    <t xml:space="preserve"> 6.6</t>
  </si>
  <si>
    <t xml:space="preserve"> 6.7</t>
  </si>
  <si>
    <t>Die Disposition der Betriebsmittel ist</t>
  </si>
  <si>
    <t>Aussagekräftige Fotos, Prints, Pläne sind</t>
  </si>
  <si>
    <t>Die Unterlagen zum Beleuchtungsplanung sind</t>
  </si>
  <si>
    <t>Die Unterlagen zu projektions- und medientechnische Systeme sind</t>
  </si>
  <si>
    <t>ausgearbeitet</t>
  </si>
  <si>
    <t xml:space="preserve">6. Technische Unterlagen und Abläufe, dokumentierte -praxisbezogene Unterlagen </t>
  </si>
  <si>
    <t xml:space="preserve"> 6.8</t>
  </si>
  <si>
    <t xml:space="preserve"> 6.9</t>
  </si>
  <si>
    <t xml:space="preserve">Punkte aus </t>
  </si>
  <si>
    <r>
      <t xml:space="preserve"> </t>
    </r>
    <r>
      <rPr>
        <b/>
        <sz val="11"/>
        <color theme="1"/>
        <rFont val="Arial"/>
        <family val="2"/>
      </rPr>
      <t>Projektauftrag -  Veranstaltungstechnisches Projekt</t>
    </r>
  </si>
  <si>
    <t xml:space="preserve"> Auswertung der technischen und inhaltlichen Anforderungen</t>
  </si>
  <si>
    <t xml:space="preserve">Einsatz der Veranstaltungstechnik </t>
  </si>
  <si>
    <t xml:space="preserve">Stromversorgung für veranstaltungstechnische Einrichtungen </t>
  </si>
  <si>
    <t>Logistik und Veranstaltungsabläufe, rechtliche Vorgaben und ökonomische Aspekte</t>
  </si>
  <si>
    <t xml:space="preserve">Technische Unterlagen und Abläufe, dokumentierte -praxisbezogene Unterlagen </t>
  </si>
  <si>
    <t>Die Unterlagen zu Anlagen und Aufbauten sind</t>
  </si>
  <si>
    <t>dokumentiert</t>
  </si>
  <si>
    <t>Die Dokumetation der Sicherheit in der Veranstaltung ist</t>
  </si>
  <si>
    <t>geachtet</t>
  </si>
  <si>
    <t>Der Projektauftrag wurde ganzheitlich erfasst und dargestellt?</t>
  </si>
  <si>
    <t xml:space="preserve">Die berufliche Handlungsfähigkeit ist in der Projektarbeit </t>
  </si>
  <si>
    <t>nachgewiesen</t>
  </si>
  <si>
    <t>Die formalen Vorgaben wurden</t>
  </si>
  <si>
    <t xml:space="preserve"> eingehalten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</si>
</sst>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Calibri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Arial"/>
      <family val="2"/>
    </font>
    <font>
      <sz val="11"/>
      <color theme="0" tint="-0.14999847407452621"/>
      <name val="Arial"/>
    </font>
    <font>
      <sz val="11"/>
      <color theme="0" tint="-0.249977111117893"/>
      <name val="Arial"/>
    </font>
    <font>
      <sz val="9"/>
      <color theme="1"/>
      <name val="Arial"/>
    </font>
    <font>
      <sz val="11"/>
      <color theme="0"/>
      <name val="Arial"/>
    </font>
    <font>
      <sz val="11"/>
      <color theme="0" tint="-0.34998626667073579"/>
      <name val="Arial"/>
    </font>
    <font>
      <b/>
      <sz val="16"/>
      <color theme="1"/>
      <name val="Arial"/>
    </font>
    <font>
      <b/>
      <sz val="18"/>
      <color theme="1"/>
      <name val="Arial"/>
    </font>
    <font>
      <b/>
      <sz val="18"/>
      <color theme="0" tint="-0.14999847407452621"/>
      <name val="Arial"/>
    </font>
    <font>
      <sz val="11"/>
      <name val="Arial"/>
    </font>
    <font>
      <b/>
      <u/>
      <sz val="11"/>
      <color theme="1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3" borderId="0" xfId="0" applyFill="1" applyBorder="1"/>
    <xf numFmtId="0" fontId="0" fillId="0" borderId="15" xfId="0" applyFill="1" applyBorder="1"/>
    <xf numFmtId="0" fontId="0" fillId="0" borderId="15" xfId="0" applyBorder="1"/>
    <xf numFmtId="0" fontId="0" fillId="0" borderId="16" xfId="0" applyFill="1" applyBorder="1"/>
    <xf numFmtId="0" fontId="0" fillId="0" borderId="16" xfId="0" applyBorder="1"/>
    <xf numFmtId="0" fontId="0" fillId="3" borderId="4" xfId="0" applyFill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0" fillId="3" borderId="20" xfId="0" applyFill="1" applyBorder="1"/>
    <xf numFmtId="0" fontId="0" fillId="3" borderId="20" xfId="0" applyFont="1" applyFill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0" fillId="3" borderId="26" xfId="0" applyFill="1" applyBorder="1"/>
    <xf numFmtId="0" fontId="0" fillId="0" borderId="28" xfId="0" applyBorder="1"/>
    <xf numFmtId="0" fontId="1" fillId="3" borderId="26" xfId="0" applyFont="1" applyFill="1" applyBorder="1"/>
    <xf numFmtId="0" fontId="0" fillId="0" borderId="30" xfId="0" applyBorder="1"/>
    <xf numFmtId="0" fontId="0" fillId="0" borderId="9" xfId="0" applyFill="1" applyBorder="1"/>
    <xf numFmtId="0" fontId="0" fillId="0" borderId="9" xfId="0" applyFont="1" applyBorder="1"/>
    <xf numFmtId="0" fontId="0" fillId="0" borderId="11" xfId="0" applyFill="1" applyBorder="1"/>
    <xf numFmtId="0" fontId="0" fillId="0" borderId="14" xfId="0" applyFill="1" applyBorder="1"/>
    <xf numFmtId="0" fontId="0" fillId="0" borderId="35" xfId="0" applyBorder="1"/>
    <xf numFmtId="0" fontId="0" fillId="0" borderId="17" xfId="0" applyFont="1" applyBorder="1"/>
    <xf numFmtId="0" fontId="0" fillId="0" borderId="17" xfId="0" applyFill="1" applyBorder="1"/>
    <xf numFmtId="0" fontId="0" fillId="0" borderId="35" xfId="0" applyFill="1" applyBorder="1"/>
    <xf numFmtId="0" fontId="0" fillId="0" borderId="18" xfId="0" applyFill="1" applyBorder="1"/>
    <xf numFmtId="16" fontId="1" fillId="3" borderId="28" xfId="0" applyNumberFormat="1" applyFont="1" applyFill="1" applyBorder="1"/>
    <xf numFmtId="0" fontId="0" fillId="3" borderId="18" xfId="0" applyFill="1" applyBorder="1"/>
    <xf numFmtId="0" fontId="0" fillId="2" borderId="37" xfId="0" applyFill="1" applyBorder="1"/>
    <xf numFmtId="0" fontId="4" fillId="0" borderId="28" xfId="0" applyFont="1" applyBorder="1"/>
    <xf numFmtId="0" fontId="4" fillId="0" borderId="28" xfId="0" applyFont="1" applyFill="1" applyBorder="1"/>
    <xf numFmtId="16" fontId="0" fillId="0" borderId="24" xfId="0" applyNumberFormat="1" applyBorder="1"/>
    <xf numFmtId="0" fontId="4" fillId="0" borderId="39" xfId="0" applyFont="1" applyBorder="1"/>
    <xf numFmtId="0" fontId="4" fillId="0" borderId="40" xfId="0" applyFont="1" applyBorder="1"/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6" xfId="0" applyFill="1" applyBorder="1"/>
    <xf numFmtId="0" fontId="0" fillId="0" borderId="26" xfId="0" applyBorder="1"/>
    <xf numFmtId="0" fontId="10" fillId="0" borderId="9" xfId="0" applyFont="1" applyBorder="1"/>
    <xf numFmtId="0" fontId="10" fillId="0" borderId="17" xfId="0" applyFont="1" applyBorder="1"/>
    <xf numFmtId="0" fontId="0" fillId="0" borderId="20" xfId="0" applyBorder="1"/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8" xfId="0" applyFont="1" applyBorder="1"/>
    <xf numFmtId="0" fontId="10" fillId="0" borderId="18" xfId="0" applyFont="1" applyBorder="1"/>
    <xf numFmtId="0" fontId="0" fillId="3" borderId="21" xfId="0" applyFill="1" applyBorder="1" applyAlignment="1">
      <alignment horizontal="center"/>
    </xf>
    <xf numFmtId="0" fontId="0" fillId="3" borderId="20" xfId="0" applyFont="1" applyFill="1" applyBorder="1"/>
    <xf numFmtId="0" fontId="10" fillId="3" borderId="20" xfId="0" applyFont="1" applyFill="1" applyBorder="1"/>
    <xf numFmtId="0" fontId="0" fillId="3" borderId="15" xfId="0" applyFont="1" applyFill="1" applyBorder="1"/>
    <xf numFmtId="0" fontId="10" fillId="3" borderId="15" xfId="0" applyFont="1" applyFill="1" applyBorder="1"/>
    <xf numFmtId="0" fontId="9" fillId="2" borderId="3" xfId="0" applyFont="1" applyFill="1" applyBorder="1" applyAlignment="1">
      <alignment horizontal="center"/>
    </xf>
    <xf numFmtId="0" fontId="0" fillId="3" borderId="37" xfId="0" applyFill="1" applyBorder="1"/>
    <xf numFmtId="0" fontId="0" fillId="0" borderId="39" xfId="0" applyBorder="1"/>
    <xf numFmtId="16" fontId="1" fillId="3" borderId="26" xfId="0" applyNumberFormat="1" applyFont="1" applyFill="1" applyBorder="1"/>
    <xf numFmtId="0" fontId="0" fillId="0" borderId="24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3" borderId="16" xfId="0" applyFont="1" applyFill="1" applyBorder="1"/>
    <xf numFmtId="0" fontId="10" fillId="3" borderId="16" xfId="0" applyFont="1" applyFill="1" applyBorder="1"/>
    <xf numFmtId="0" fontId="0" fillId="3" borderId="16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11" fillId="3" borderId="3" xfId="0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3" fillId="3" borderId="36" xfId="0" applyFont="1" applyFill="1" applyBorder="1"/>
    <xf numFmtId="0" fontId="14" fillId="3" borderId="38" xfId="0" applyFont="1" applyFill="1" applyBorder="1"/>
    <xf numFmtId="0" fontId="0" fillId="3" borderId="38" xfId="0" applyFill="1" applyBorder="1"/>
    <xf numFmtId="1" fontId="15" fillId="3" borderId="0" xfId="0" applyNumberFormat="1" applyFont="1" applyFill="1" applyBorder="1"/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16" fontId="1" fillId="3" borderId="30" xfId="0" applyNumberFormat="1" applyFont="1" applyFill="1" applyBorder="1"/>
    <xf numFmtId="0" fontId="0" fillId="3" borderId="31" xfId="0" applyFill="1" applyBorder="1" applyAlignment="1">
      <alignment horizontal="center"/>
    </xf>
    <xf numFmtId="0" fontId="16" fillId="5" borderId="38" xfId="0" applyFont="1" applyFill="1" applyBorder="1" applyAlignment="1">
      <alignment horizontal="center"/>
    </xf>
    <xf numFmtId="2" fontId="12" fillId="5" borderId="37" xfId="0" applyNumberFormat="1" applyFont="1" applyFill="1" applyBorder="1" applyAlignment="1">
      <alignment horizontal="center"/>
    </xf>
    <xf numFmtId="0" fontId="10" fillId="0" borderId="35" xfId="0" applyFont="1" applyBorder="1"/>
    <xf numFmtId="2" fontId="9" fillId="2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0" fillId="3" borderId="2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19" fillId="0" borderId="4" xfId="0" applyFont="1" applyFill="1" applyBorder="1"/>
    <xf numFmtId="0" fontId="18" fillId="2" borderId="37" xfId="0" applyFont="1" applyFill="1" applyBorder="1"/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0" fillId="0" borderId="14" xfId="0" applyFont="1" applyBorder="1"/>
    <xf numFmtId="0" fontId="0" fillId="0" borderId="11" xfId="0" applyFont="1" applyBorder="1"/>
    <xf numFmtId="0" fontId="1" fillId="3" borderId="32" xfId="0" applyFont="1" applyFill="1" applyBorder="1"/>
    <xf numFmtId="0" fontId="0" fillId="3" borderId="15" xfId="0" applyFill="1" applyBorder="1"/>
    <xf numFmtId="0" fontId="0" fillId="3" borderId="2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2" fillId="3" borderId="4" xfId="0" applyFont="1" applyFill="1" applyBorder="1"/>
    <xf numFmtId="1" fontId="1" fillId="3" borderId="9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0" fillId="3" borderId="2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4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8" xfId="0" applyFont="1" applyFill="1" applyBorder="1" applyAlignment="1">
      <alignment horizont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6" xfId="0" applyBorder="1"/>
    <xf numFmtId="0" fontId="0" fillId="0" borderId="21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8" fillId="2" borderId="36" xfId="0" applyFont="1" applyFill="1" applyBorder="1" applyAlignment="1"/>
    <xf numFmtId="0" fontId="0" fillId="2" borderId="37" xfId="0" applyFill="1" applyBorder="1" applyAlignment="1"/>
    <xf numFmtId="0" fontId="1" fillId="5" borderId="36" xfId="0" applyFont="1" applyFill="1" applyBorder="1"/>
    <xf numFmtId="0" fontId="1" fillId="5" borderId="37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46" xfId="0" applyFont="1" applyFill="1" applyBorder="1"/>
    <xf numFmtId="0" fontId="1" fillId="2" borderId="43" xfId="0" applyFont="1" applyFill="1" applyBorder="1"/>
  </cellXfs>
  <cellStyles count="4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view="pageLayout" topLeftCell="A72" workbookViewId="0">
      <selection activeCell="A9" sqref="A9"/>
    </sheetView>
  </sheetViews>
  <sheetFormatPr baseColWidth="10" defaultRowHeight="14.25" x14ac:dyDescent="0.2"/>
  <cols>
    <col min="1" max="1" width="14.375" customWidth="1"/>
    <col min="2" max="2" width="74.25" bestFit="1" customWidth="1"/>
    <col min="3" max="3" width="10.375" customWidth="1"/>
    <col min="4" max="4" width="4.125" hidden="1" customWidth="1"/>
    <col min="5" max="5" width="19.75" bestFit="1" customWidth="1"/>
    <col min="6" max="6" width="6.875" style="66" customWidth="1"/>
    <col min="7" max="7" width="7.25" style="66" customWidth="1"/>
    <col min="8" max="8" width="13.75" customWidth="1"/>
    <col min="9" max="9" width="6.875" customWidth="1"/>
  </cols>
  <sheetData>
    <row r="1" spans="1:9" ht="21" x14ac:dyDescent="0.2">
      <c r="A1" s="3"/>
      <c r="B1" s="4" t="s">
        <v>0</v>
      </c>
      <c r="C1" s="103" t="s">
        <v>63</v>
      </c>
      <c r="D1" s="104"/>
      <c r="E1" s="105"/>
      <c r="F1" s="106"/>
      <c r="G1" s="107"/>
    </row>
    <row r="2" spans="1:9" ht="21" x14ac:dyDescent="0.2">
      <c r="A2" s="83" t="s">
        <v>60</v>
      </c>
      <c r="B2" s="84"/>
      <c r="C2" s="80" t="s">
        <v>61</v>
      </c>
      <c r="D2" s="81"/>
      <c r="E2" s="63"/>
      <c r="F2" s="82"/>
      <c r="G2" s="108"/>
    </row>
    <row r="3" spans="1:9" ht="24" customHeight="1" x14ac:dyDescent="0.2">
      <c r="A3" s="5"/>
      <c r="B3" s="2" t="s">
        <v>62</v>
      </c>
      <c r="C3" s="2"/>
      <c r="D3" s="2"/>
      <c r="E3" s="2"/>
      <c r="F3" s="64"/>
      <c r="G3" s="50"/>
    </row>
    <row r="4" spans="1:9" ht="15.75" thickBot="1" x14ac:dyDescent="0.3">
      <c r="A4" s="109"/>
      <c r="B4" s="1"/>
      <c r="C4" s="101" t="s">
        <v>64</v>
      </c>
      <c r="D4" s="101"/>
      <c r="E4" s="1"/>
      <c r="F4" s="102" t="s">
        <v>3</v>
      </c>
      <c r="G4" s="110"/>
      <c r="H4" s="1"/>
      <c r="I4" s="1"/>
    </row>
    <row r="5" spans="1:9" ht="15.75" thickBot="1" x14ac:dyDescent="0.3">
      <c r="A5" s="168" t="s">
        <v>75</v>
      </c>
      <c r="B5" s="169"/>
      <c r="C5" s="122"/>
      <c r="D5" s="122"/>
      <c r="E5" s="36"/>
      <c r="F5" s="99" t="s">
        <v>24</v>
      </c>
      <c r="G5" s="100" t="s">
        <v>25</v>
      </c>
      <c r="H5" s="1"/>
      <c r="I5" s="1"/>
    </row>
    <row r="6" spans="1:9" x14ac:dyDescent="0.2">
      <c r="A6" s="121" t="s">
        <v>1</v>
      </c>
      <c r="B6" s="134" t="s">
        <v>77</v>
      </c>
      <c r="C6" s="26" t="str">
        <f>IF(D6&gt;91,"sehr gut",IF(D6&gt;80,"gut",IF(D6&gt;66,"befriedigend",IF(D6&gt;49,"ausreichend",IF(D6&gt;29,"mangelhaft",IF(D6&gt;0,"ungenügend"))))))</f>
        <v>sehr gut</v>
      </c>
      <c r="D6" s="61">
        <f>SUM(F6+G6)/2</f>
        <v>99</v>
      </c>
      <c r="E6" s="15" t="s">
        <v>78</v>
      </c>
      <c r="F6" s="48">
        <v>99</v>
      </c>
      <c r="G6" s="49">
        <v>99</v>
      </c>
    </row>
    <row r="7" spans="1:9" x14ac:dyDescent="0.2">
      <c r="A7" s="121" t="s">
        <v>71</v>
      </c>
      <c r="B7" s="134" t="s">
        <v>79</v>
      </c>
      <c r="C7" s="26" t="str">
        <f t="shared" ref="C7:C10" si="0">IF(D7&gt;91,"sehr gut",IF(D7&gt;80,"gut",IF(D7&gt;66,"befriedigend",IF(D7&gt;49,"ausreichend",IF(D7&gt;29,"mangelhaft",IF(D7&gt;0,"ungenügend"))))))</f>
        <v>befriedigend</v>
      </c>
      <c r="D7" s="61">
        <f t="shared" ref="D7:D10" si="1">SUM(F7+G7)/2</f>
        <v>78</v>
      </c>
      <c r="E7" s="15" t="s">
        <v>4</v>
      </c>
      <c r="F7" s="42">
        <v>99</v>
      </c>
      <c r="G7" s="43">
        <v>57</v>
      </c>
    </row>
    <row r="8" spans="1:9" x14ac:dyDescent="0.2">
      <c r="A8" s="121" t="s">
        <v>72</v>
      </c>
      <c r="B8" s="134" t="s">
        <v>123</v>
      </c>
      <c r="C8" s="26" t="str">
        <f t="shared" si="0"/>
        <v>ungenügend</v>
      </c>
      <c r="D8" s="61">
        <f t="shared" si="1"/>
        <v>28</v>
      </c>
      <c r="E8" s="15" t="s">
        <v>66</v>
      </c>
      <c r="F8" s="42">
        <v>56</v>
      </c>
      <c r="G8" s="43">
        <v>0</v>
      </c>
    </row>
    <row r="9" spans="1:9" x14ac:dyDescent="0.2">
      <c r="A9" s="121" t="s">
        <v>73</v>
      </c>
      <c r="B9" s="134" t="s">
        <v>124</v>
      </c>
      <c r="C9" s="26" t="str">
        <f t="shared" si="0"/>
        <v>ungenügend</v>
      </c>
      <c r="D9" s="61">
        <f t="shared" si="1"/>
        <v>0.5</v>
      </c>
      <c r="E9" s="15" t="s">
        <v>125</v>
      </c>
      <c r="F9" s="42">
        <v>0</v>
      </c>
      <c r="G9" s="43">
        <v>1</v>
      </c>
    </row>
    <row r="10" spans="1:9" ht="15" thickBot="1" x14ac:dyDescent="0.25">
      <c r="A10" s="121" t="s">
        <v>74</v>
      </c>
      <c r="B10" s="134" t="s">
        <v>126</v>
      </c>
      <c r="C10" s="26" t="str">
        <f t="shared" si="0"/>
        <v>sehr gut</v>
      </c>
      <c r="D10" s="61">
        <f t="shared" si="1"/>
        <v>100</v>
      </c>
      <c r="E10" s="15" t="s">
        <v>127</v>
      </c>
      <c r="F10" s="44">
        <v>100</v>
      </c>
      <c r="G10" s="45">
        <v>100</v>
      </c>
    </row>
    <row r="11" spans="1:9" ht="15.75" thickBot="1" x14ac:dyDescent="0.3">
      <c r="A11" s="172" t="s">
        <v>76</v>
      </c>
      <c r="B11" s="173"/>
      <c r="C11" s="173"/>
      <c r="D11" s="173"/>
      <c r="E11" s="173"/>
      <c r="F11" s="125">
        <f>SUM(D6,D7,D8,D9,D10)/5</f>
        <v>61.1</v>
      </c>
      <c r="G11" s="100"/>
    </row>
    <row r="12" spans="1:9" ht="15" x14ac:dyDescent="0.25">
      <c r="A12" s="34" t="s">
        <v>2</v>
      </c>
      <c r="B12" s="35"/>
      <c r="C12" s="35"/>
      <c r="D12" s="35"/>
      <c r="E12" s="35"/>
      <c r="F12" s="51"/>
      <c r="G12" s="52"/>
    </row>
    <row r="13" spans="1:9" x14ac:dyDescent="0.2">
      <c r="A13" s="19" t="s">
        <v>21</v>
      </c>
      <c r="B13" s="7" t="s">
        <v>80</v>
      </c>
      <c r="C13" s="26" t="str">
        <f>IF(D13&gt;91,"sehr gut",IF(D13&gt;80,"gut",IF(D13&gt;66,"befriedigend",IF(D13&gt;49,"ausreichend",IF(D13&gt;29,"mangelhaft",IF(D13&gt;0,"ungenügend"))))))</f>
        <v>ausreichend</v>
      </c>
      <c r="D13" s="61">
        <f>SUM(F13+G13)/2</f>
        <v>60.5</v>
      </c>
      <c r="E13" s="7" t="s">
        <v>4</v>
      </c>
      <c r="F13" s="42">
        <v>64</v>
      </c>
      <c r="G13" s="43">
        <v>57</v>
      </c>
    </row>
    <row r="14" spans="1:9" x14ac:dyDescent="0.2">
      <c r="A14" s="19" t="s">
        <v>23</v>
      </c>
      <c r="B14" s="7" t="s">
        <v>81</v>
      </c>
      <c r="C14" s="26" t="str">
        <f t="shared" ref="C14:C66" si="2">IF(D14&gt;91,"sehr gut",IF(D14&gt;80,"gut",IF(D14&gt;66,"befriedigend",IF(D14&gt;49,"ausreichend",IF(D14&gt;29,"mangelhaft",IF(D14&gt;0,"ungenügend"))))))</f>
        <v>gut</v>
      </c>
      <c r="D14" s="61">
        <f t="shared" ref="D14:D66" si="3">SUM(F14+G14)/2</f>
        <v>89</v>
      </c>
      <c r="E14" s="7" t="s">
        <v>66</v>
      </c>
      <c r="F14" s="42">
        <v>90</v>
      </c>
      <c r="G14" s="43">
        <v>88</v>
      </c>
    </row>
    <row r="15" spans="1:9" x14ac:dyDescent="0.2">
      <c r="A15" s="19" t="s">
        <v>27</v>
      </c>
      <c r="B15" s="7" t="s">
        <v>83</v>
      </c>
      <c r="C15" s="26" t="str">
        <f t="shared" si="2"/>
        <v>ungenügend</v>
      </c>
      <c r="D15" s="61">
        <f t="shared" si="3"/>
        <v>28</v>
      </c>
      <c r="E15" s="7" t="s">
        <v>82</v>
      </c>
      <c r="F15" s="42">
        <v>34</v>
      </c>
      <c r="G15" s="43">
        <v>22</v>
      </c>
    </row>
    <row r="16" spans="1:9" x14ac:dyDescent="0.2">
      <c r="A16" s="19" t="s">
        <v>29</v>
      </c>
      <c r="B16" s="7" t="s">
        <v>5</v>
      </c>
      <c r="C16" s="26" t="str">
        <f t="shared" si="2"/>
        <v>befriedigend</v>
      </c>
      <c r="D16" s="61">
        <f t="shared" si="3"/>
        <v>71</v>
      </c>
      <c r="E16" s="7" t="s">
        <v>6</v>
      </c>
      <c r="F16" s="42">
        <v>65</v>
      </c>
      <c r="G16" s="43">
        <v>77</v>
      </c>
    </row>
    <row r="17" spans="1:9" x14ac:dyDescent="0.2">
      <c r="A17" s="21"/>
      <c r="B17" s="58" t="s">
        <v>12</v>
      </c>
      <c r="C17" s="73"/>
      <c r="D17" s="74"/>
      <c r="E17" s="17"/>
      <c r="F17" s="46"/>
      <c r="G17" s="47"/>
    </row>
    <row r="18" spans="1:9" x14ac:dyDescent="0.2">
      <c r="A18" s="24" t="s">
        <v>7</v>
      </c>
      <c r="B18" s="165"/>
      <c r="C18" s="166"/>
      <c r="D18" s="166"/>
      <c r="E18" s="167"/>
      <c r="F18" s="54"/>
      <c r="G18" s="55"/>
    </row>
    <row r="19" spans="1:9" x14ac:dyDescent="0.2">
      <c r="A19" s="60" t="s">
        <v>8</v>
      </c>
      <c r="B19" s="165"/>
      <c r="C19" s="166"/>
      <c r="D19" s="166"/>
      <c r="E19" s="167"/>
      <c r="F19" s="56"/>
      <c r="G19" s="57"/>
    </row>
    <row r="20" spans="1:9" x14ac:dyDescent="0.2">
      <c r="A20" s="60" t="s">
        <v>9</v>
      </c>
      <c r="B20" s="165"/>
      <c r="C20" s="166"/>
      <c r="D20" s="166"/>
      <c r="E20" s="167"/>
      <c r="F20" s="56"/>
      <c r="G20" s="57"/>
    </row>
    <row r="21" spans="1:9" x14ac:dyDescent="0.2">
      <c r="A21" s="60" t="s">
        <v>10</v>
      </c>
      <c r="B21" s="165"/>
      <c r="C21" s="166"/>
      <c r="D21" s="166"/>
      <c r="E21" s="167"/>
      <c r="F21" s="56"/>
      <c r="G21" s="57"/>
    </row>
    <row r="22" spans="1:9" ht="15" x14ac:dyDescent="0.25">
      <c r="A22" s="23" t="s">
        <v>11</v>
      </c>
      <c r="B22" s="17"/>
      <c r="C22" s="71"/>
      <c r="D22" s="72"/>
      <c r="E22" s="17"/>
      <c r="F22" s="135" t="s">
        <v>68</v>
      </c>
      <c r="G22" s="136"/>
    </row>
    <row r="23" spans="1:9" x14ac:dyDescent="0.2">
      <c r="A23" s="163" t="s">
        <v>14</v>
      </c>
      <c r="B23" s="164"/>
      <c r="C23" s="68" t="str">
        <f t="shared" si="2"/>
        <v>ausreichend</v>
      </c>
      <c r="D23" s="69">
        <f>SUM(F23+G23)</f>
        <v>65</v>
      </c>
      <c r="E23" s="15" t="s">
        <v>15</v>
      </c>
      <c r="F23" s="139">
        <v>65</v>
      </c>
      <c r="G23" s="140"/>
    </row>
    <row r="24" spans="1:9" x14ac:dyDescent="0.2">
      <c r="A24" s="163" t="s">
        <v>16</v>
      </c>
      <c r="B24" s="164"/>
      <c r="C24" s="26" t="str">
        <f t="shared" si="2"/>
        <v>befriedigend</v>
      </c>
      <c r="D24" s="69">
        <f t="shared" ref="D24:D26" si="4">SUM(F24+G24)</f>
        <v>76</v>
      </c>
      <c r="E24" s="7" t="s">
        <v>15</v>
      </c>
      <c r="F24" s="139">
        <v>76</v>
      </c>
      <c r="G24" s="140"/>
    </row>
    <row r="25" spans="1:9" x14ac:dyDescent="0.2">
      <c r="A25" s="163" t="s">
        <v>17</v>
      </c>
      <c r="B25" s="164"/>
      <c r="C25" s="26" t="str">
        <f t="shared" si="2"/>
        <v>gut</v>
      </c>
      <c r="D25" s="69">
        <f t="shared" si="4"/>
        <v>87</v>
      </c>
      <c r="E25" s="7" t="s">
        <v>15</v>
      </c>
      <c r="F25" s="139">
        <v>87</v>
      </c>
      <c r="G25" s="140"/>
    </row>
    <row r="26" spans="1:9" x14ac:dyDescent="0.2">
      <c r="A26" s="163" t="s">
        <v>18</v>
      </c>
      <c r="B26" s="164"/>
      <c r="C26" s="26" t="str">
        <f t="shared" si="2"/>
        <v>gut</v>
      </c>
      <c r="D26" s="69">
        <f t="shared" si="4"/>
        <v>84</v>
      </c>
      <c r="E26" s="14" t="s">
        <v>15</v>
      </c>
      <c r="F26" s="139">
        <v>84</v>
      </c>
      <c r="G26" s="140"/>
    </row>
    <row r="27" spans="1:9" x14ac:dyDescent="0.2">
      <c r="A27" s="21"/>
      <c r="B27" s="18" t="s">
        <v>13</v>
      </c>
      <c r="C27" s="71"/>
      <c r="D27" s="72"/>
      <c r="E27" s="17"/>
      <c r="F27" s="119"/>
      <c r="G27" s="120"/>
    </row>
    <row r="28" spans="1:9" x14ac:dyDescent="0.2">
      <c r="A28" s="20" t="s">
        <v>21</v>
      </c>
      <c r="B28" s="1" t="s">
        <v>19</v>
      </c>
      <c r="C28" s="146" t="str">
        <f t="shared" si="2"/>
        <v>sehr gut</v>
      </c>
      <c r="D28" s="152">
        <f>SUM(F28+G28)</f>
        <v>95</v>
      </c>
      <c r="E28" s="2"/>
      <c r="F28" s="141">
        <v>95</v>
      </c>
      <c r="G28" s="142"/>
    </row>
    <row r="29" spans="1:9" x14ac:dyDescent="0.2">
      <c r="A29" s="40" t="s">
        <v>28</v>
      </c>
      <c r="B29" s="11"/>
      <c r="C29" s="147"/>
      <c r="D29" s="153"/>
      <c r="E29" s="12"/>
      <c r="F29" s="143"/>
      <c r="G29" s="144"/>
    </row>
    <row r="30" spans="1:9" x14ac:dyDescent="0.2">
      <c r="A30" s="20" t="s">
        <v>23</v>
      </c>
      <c r="B30" s="27" t="s">
        <v>20</v>
      </c>
      <c r="C30" s="146" t="str">
        <f t="shared" si="2"/>
        <v>sehr gut</v>
      </c>
      <c r="D30" s="152">
        <f t="shared" ref="D30" si="5">SUM(F30+G30)</f>
        <v>95</v>
      </c>
      <c r="E30" s="10"/>
      <c r="F30" s="141">
        <v>95</v>
      </c>
      <c r="G30" s="142"/>
      <c r="H30" s="1"/>
      <c r="I30" s="1"/>
    </row>
    <row r="31" spans="1:9" x14ac:dyDescent="0.2">
      <c r="A31" s="37" t="s">
        <v>28</v>
      </c>
      <c r="B31" s="28"/>
      <c r="C31" s="147"/>
      <c r="D31" s="153"/>
      <c r="E31" s="12"/>
      <c r="F31" s="143"/>
      <c r="G31" s="144"/>
    </row>
    <row r="32" spans="1:9" x14ac:dyDescent="0.2">
      <c r="A32" s="77" t="s">
        <v>27</v>
      </c>
      <c r="B32" s="1" t="s">
        <v>84</v>
      </c>
      <c r="C32" s="146" t="str">
        <f t="shared" si="2"/>
        <v>sehr gut</v>
      </c>
      <c r="D32" s="152">
        <f t="shared" ref="D32" si="6">SUM(F32+G32)</f>
        <v>96</v>
      </c>
      <c r="E32" s="2"/>
      <c r="F32" s="141">
        <v>96</v>
      </c>
      <c r="G32" s="142"/>
    </row>
    <row r="33" spans="1:7" x14ac:dyDescent="0.2">
      <c r="A33" s="40" t="s">
        <v>28</v>
      </c>
      <c r="B33" s="2"/>
      <c r="C33" s="147"/>
      <c r="D33" s="153"/>
      <c r="E33" s="2"/>
      <c r="F33" s="143"/>
      <c r="G33" s="144"/>
    </row>
    <row r="34" spans="1:7" x14ac:dyDescent="0.2">
      <c r="A34" s="39" t="s">
        <v>29</v>
      </c>
      <c r="B34" s="10" t="s">
        <v>42</v>
      </c>
      <c r="C34" s="146" t="str">
        <f t="shared" si="2"/>
        <v>gut</v>
      </c>
      <c r="D34" s="152">
        <f t="shared" ref="D34" si="7">SUM(F34+G34)</f>
        <v>85</v>
      </c>
      <c r="E34" s="10"/>
      <c r="F34" s="141">
        <v>85</v>
      </c>
      <c r="G34" s="142"/>
    </row>
    <row r="35" spans="1:7" ht="15" thickBot="1" x14ac:dyDescent="0.25">
      <c r="A35" s="40" t="s">
        <v>28</v>
      </c>
      <c r="B35" s="2"/>
      <c r="C35" s="147"/>
      <c r="D35" s="153"/>
      <c r="E35" s="2"/>
      <c r="F35" s="143"/>
      <c r="G35" s="144"/>
    </row>
    <row r="36" spans="1:7" ht="15.75" thickBot="1" x14ac:dyDescent="0.3">
      <c r="A36" s="170" t="s">
        <v>85</v>
      </c>
      <c r="B36" s="171"/>
      <c r="C36" s="171"/>
      <c r="D36" s="171"/>
      <c r="E36" s="171"/>
      <c r="F36" s="114">
        <f>SUM(D13+D14+D15+D16+D23+D24+D25+D26+D28+D30+D32+D34)/12</f>
        <v>77.625</v>
      </c>
      <c r="G36" s="113"/>
    </row>
    <row r="37" spans="1:7" ht="15" x14ac:dyDescent="0.25">
      <c r="A37" s="111" t="s">
        <v>2</v>
      </c>
      <c r="B37" s="59"/>
      <c r="C37" s="85"/>
      <c r="D37" s="86"/>
      <c r="E37" s="59"/>
      <c r="F37" s="87"/>
      <c r="G37" s="112"/>
    </row>
    <row r="38" spans="1:7" x14ac:dyDescent="0.2">
      <c r="A38" s="22" t="s">
        <v>30</v>
      </c>
      <c r="B38" s="15" t="s">
        <v>86</v>
      </c>
      <c r="C38" s="68" t="str">
        <f t="shared" si="2"/>
        <v>gut</v>
      </c>
      <c r="D38" s="69">
        <f t="shared" si="3"/>
        <v>82.5</v>
      </c>
      <c r="E38" s="15" t="s">
        <v>22</v>
      </c>
      <c r="F38" s="48">
        <v>84</v>
      </c>
      <c r="G38" s="49">
        <v>81</v>
      </c>
    </row>
    <row r="39" spans="1:7" x14ac:dyDescent="0.2">
      <c r="A39" s="19" t="s">
        <v>31</v>
      </c>
      <c r="B39" s="7" t="s">
        <v>88</v>
      </c>
      <c r="C39" s="26" t="str">
        <f t="shared" si="2"/>
        <v>ausreichend</v>
      </c>
      <c r="D39" s="61">
        <f t="shared" si="3"/>
        <v>60.5</v>
      </c>
      <c r="E39" s="7" t="s">
        <v>89</v>
      </c>
      <c r="F39" s="42">
        <v>66</v>
      </c>
      <c r="G39" s="43">
        <v>55</v>
      </c>
    </row>
    <row r="40" spans="1:7" x14ac:dyDescent="0.2">
      <c r="A40" s="19" t="s">
        <v>32</v>
      </c>
      <c r="B40" s="7" t="s">
        <v>87</v>
      </c>
      <c r="C40" s="26" t="str">
        <f t="shared" si="2"/>
        <v>befriedigend</v>
      </c>
      <c r="D40" s="61">
        <f t="shared" si="3"/>
        <v>78.5</v>
      </c>
      <c r="E40" s="7" t="s">
        <v>37</v>
      </c>
      <c r="F40" s="42">
        <v>74</v>
      </c>
      <c r="G40" s="43">
        <v>83</v>
      </c>
    </row>
    <row r="41" spans="1:7" x14ac:dyDescent="0.2">
      <c r="A41" s="19" t="s">
        <v>33</v>
      </c>
      <c r="B41" s="7" t="s">
        <v>90</v>
      </c>
      <c r="C41" s="26" t="str">
        <f t="shared" si="2"/>
        <v>sehr gut</v>
      </c>
      <c r="D41" s="61">
        <f t="shared" si="3"/>
        <v>95.5</v>
      </c>
      <c r="E41" s="7" t="s">
        <v>122</v>
      </c>
      <c r="F41" s="42">
        <v>94</v>
      </c>
      <c r="G41" s="43">
        <v>97</v>
      </c>
    </row>
    <row r="42" spans="1:7" x14ac:dyDescent="0.2">
      <c r="A42" s="21"/>
      <c r="B42" s="58" t="s">
        <v>12</v>
      </c>
      <c r="C42" s="73"/>
      <c r="D42" s="74"/>
      <c r="E42" s="17"/>
      <c r="F42" s="46"/>
      <c r="G42" s="47"/>
    </row>
    <row r="43" spans="1:7" x14ac:dyDescent="0.2">
      <c r="A43" s="24" t="s">
        <v>7</v>
      </c>
      <c r="B43" s="165"/>
      <c r="C43" s="166"/>
      <c r="D43" s="166"/>
      <c r="E43" s="167"/>
      <c r="F43" s="54"/>
      <c r="G43" s="55"/>
    </row>
    <row r="44" spans="1:7" x14ac:dyDescent="0.2">
      <c r="A44" s="19" t="s">
        <v>8</v>
      </c>
      <c r="B44" s="165"/>
      <c r="C44" s="166"/>
      <c r="D44" s="166"/>
      <c r="E44" s="167"/>
      <c r="F44" s="56"/>
      <c r="G44" s="57"/>
    </row>
    <row r="45" spans="1:7" x14ac:dyDescent="0.2">
      <c r="A45" s="19" t="s">
        <v>9</v>
      </c>
      <c r="B45" s="165"/>
      <c r="C45" s="166"/>
      <c r="D45" s="166"/>
      <c r="E45" s="167"/>
      <c r="F45" s="56"/>
      <c r="G45" s="57"/>
    </row>
    <row r="46" spans="1:7" x14ac:dyDescent="0.2">
      <c r="A46" s="19" t="s">
        <v>10</v>
      </c>
      <c r="B46" s="165"/>
      <c r="C46" s="166"/>
      <c r="D46" s="166"/>
      <c r="E46" s="167"/>
      <c r="F46" s="56"/>
      <c r="G46" s="57"/>
    </row>
    <row r="47" spans="1:7" ht="15" x14ac:dyDescent="0.25">
      <c r="A47" s="23" t="s">
        <v>11</v>
      </c>
      <c r="B47" s="17"/>
      <c r="C47" s="71"/>
      <c r="D47" s="72"/>
      <c r="E47" s="17"/>
      <c r="F47" s="135" t="s">
        <v>68</v>
      </c>
      <c r="G47" s="136"/>
    </row>
    <row r="48" spans="1:7" x14ac:dyDescent="0.2">
      <c r="A48" s="163" t="s">
        <v>14</v>
      </c>
      <c r="B48" s="164"/>
      <c r="C48" s="68" t="str">
        <f t="shared" si="2"/>
        <v>ausreichend</v>
      </c>
      <c r="D48" s="69">
        <f>SUM(F48+G48)</f>
        <v>56</v>
      </c>
      <c r="E48" s="15" t="s">
        <v>15</v>
      </c>
      <c r="F48" s="139">
        <v>56</v>
      </c>
      <c r="G48" s="140"/>
    </row>
    <row r="49" spans="1:7" x14ac:dyDescent="0.2">
      <c r="A49" s="163" t="s">
        <v>16</v>
      </c>
      <c r="B49" s="164"/>
      <c r="C49" s="26" t="str">
        <f t="shared" si="2"/>
        <v>ausreichend</v>
      </c>
      <c r="D49" s="69">
        <f t="shared" ref="D49:D51" si="8">SUM(F49+G49)</f>
        <v>57</v>
      </c>
      <c r="E49" s="7" t="s">
        <v>15</v>
      </c>
      <c r="F49" s="139">
        <v>57</v>
      </c>
      <c r="G49" s="140"/>
    </row>
    <row r="50" spans="1:7" x14ac:dyDescent="0.2">
      <c r="A50" s="163" t="s">
        <v>17</v>
      </c>
      <c r="B50" s="164"/>
      <c r="C50" s="26" t="str">
        <f t="shared" si="2"/>
        <v>ausreichend</v>
      </c>
      <c r="D50" s="69">
        <f t="shared" si="8"/>
        <v>58</v>
      </c>
      <c r="E50" s="7" t="s">
        <v>15</v>
      </c>
      <c r="F50" s="139">
        <v>58</v>
      </c>
      <c r="G50" s="140"/>
    </row>
    <row r="51" spans="1:7" x14ac:dyDescent="0.2">
      <c r="A51" s="163" t="s">
        <v>18</v>
      </c>
      <c r="B51" s="164"/>
      <c r="C51" s="30" t="str">
        <f t="shared" si="2"/>
        <v>ausreichend</v>
      </c>
      <c r="D51" s="115">
        <f t="shared" si="8"/>
        <v>59</v>
      </c>
      <c r="E51" s="14" t="s">
        <v>15</v>
      </c>
      <c r="F51" s="148">
        <v>59</v>
      </c>
      <c r="G51" s="149"/>
    </row>
    <row r="52" spans="1:7" x14ac:dyDescent="0.2">
      <c r="A52" s="21"/>
      <c r="B52" s="18" t="s">
        <v>13</v>
      </c>
      <c r="C52" s="71"/>
      <c r="D52" s="72"/>
      <c r="E52" s="17"/>
      <c r="F52" s="46"/>
      <c r="G52" s="47"/>
    </row>
    <row r="53" spans="1:7" x14ac:dyDescent="0.2">
      <c r="A53" s="77" t="s">
        <v>30</v>
      </c>
      <c r="B53" s="1" t="s">
        <v>26</v>
      </c>
      <c r="C53" s="154" t="str">
        <f t="shared" si="2"/>
        <v>ausreichend</v>
      </c>
      <c r="D53" s="155">
        <f>SUM(F53+G53)</f>
        <v>56</v>
      </c>
      <c r="E53" s="2"/>
      <c r="F53" s="150">
        <v>56</v>
      </c>
      <c r="G53" s="151"/>
    </row>
    <row r="54" spans="1:7" x14ac:dyDescent="0.2">
      <c r="A54" s="37" t="s">
        <v>28</v>
      </c>
      <c r="B54" s="11"/>
      <c r="C54" s="147"/>
      <c r="D54" s="153"/>
      <c r="E54" s="12"/>
      <c r="F54" s="143"/>
      <c r="G54" s="144"/>
    </row>
    <row r="55" spans="1:7" x14ac:dyDescent="0.2">
      <c r="A55" s="20" t="s">
        <v>31</v>
      </c>
      <c r="B55" s="9" t="s">
        <v>92</v>
      </c>
      <c r="C55" s="146" t="str">
        <f t="shared" si="2"/>
        <v>mangelhaft</v>
      </c>
      <c r="D55" s="152">
        <f t="shared" ref="D55" si="9">SUM(F55+G55)</f>
        <v>34</v>
      </c>
      <c r="E55" s="10"/>
      <c r="F55" s="141">
        <v>34</v>
      </c>
      <c r="G55" s="142"/>
    </row>
    <row r="56" spans="1:7" x14ac:dyDescent="0.2">
      <c r="A56" s="38" t="s">
        <v>28</v>
      </c>
      <c r="B56" s="11"/>
      <c r="C56" s="147"/>
      <c r="D56" s="153"/>
      <c r="E56" s="12"/>
      <c r="F56" s="143"/>
      <c r="G56" s="144"/>
    </row>
    <row r="57" spans="1:7" x14ac:dyDescent="0.2">
      <c r="A57" s="20" t="s">
        <v>32</v>
      </c>
      <c r="B57" s="9" t="s">
        <v>93</v>
      </c>
      <c r="C57" s="146" t="str">
        <f t="shared" si="2"/>
        <v>ausreichend</v>
      </c>
      <c r="D57" s="152">
        <f t="shared" ref="D57" si="10">SUM(F57+G57)</f>
        <v>62</v>
      </c>
      <c r="E57" s="10"/>
      <c r="F57" s="141">
        <v>62</v>
      </c>
      <c r="G57" s="142"/>
    </row>
    <row r="58" spans="1:7" x14ac:dyDescent="0.2">
      <c r="A58" s="37" t="s">
        <v>28</v>
      </c>
      <c r="B58" s="12"/>
      <c r="C58" s="147"/>
      <c r="D58" s="153"/>
      <c r="E58" s="12"/>
      <c r="F58" s="143"/>
      <c r="G58" s="144"/>
    </row>
    <row r="59" spans="1:7" x14ac:dyDescent="0.2">
      <c r="A59" s="79" t="s">
        <v>33</v>
      </c>
      <c r="B59" s="10"/>
      <c r="C59" s="146" t="str">
        <f t="shared" si="2"/>
        <v>gut</v>
      </c>
      <c r="D59" s="152">
        <f t="shared" ref="D59" si="11">SUM(F59+G59)</f>
        <v>87</v>
      </c>
      <c r="E59" s="10"/>
      <c r="F59" s="141">
        <v>87</v>
      </c>
      <c r="G59" s="142"/>
    </row>
    <row r="60" spans="1:7" ht="15" thickBot="1" x14ac:dyDescent="0.25">
      <c r="A60" s="40" t="s">
        <v>28</v>
      </c>
      <c r="B60" s="2"/>
      <c r="C60" s="147"/>
      <c r="D60" s="153"/>
      <c r="E60" s="2"/>
      <c r="F60" s="143"/>
      <c r="G60" s="144"/>
    </row>
    <row r="61" spans="1:7" ht="15.75" thickBot="1" x14ac:dyDescent="0.3">
      <c r="A61" s="170" t="s">
        <v>91</v>
      </c>
      <c r="B61" s="171"/>
      <c r="C61" s="171"/>
      <c r="D61" s="171"/>
      <c r="E61" s="171"/>
      <c r="F61" s="114">
        <f>(D38+D39+D40+D41+D48+D49+D50+D51+D53+D55+D57+D59)/12</f>
        <v>65.5</v>
      </c>
      <c r="G61" s="113"/>
    </row>
    <row r="62" spans="1:7" ht="15" x14ac:dyDescent="0.25">
      <c r="A62" s="111" t="s">
        <v>2</v>
      </c>
      <c r="B62" s="59"/>
      <c r="C62" s="85"/>
      <c r="D62" s="86"/>
      <c r="E62" s="59"/>
      <c r="F62" s="87"/>
      <c r="G62" s="112"/>
    </row>
    <row r="63" spans="1:7" x14ac:dyDescent="0.2">
      <c r="A63" s="22" t="s">
        <v>38</v>
      </c>
      <c r="B63" s="15" t="s">
        <v>34</v>
      </c>
      <c r="C63" s="68" t="str">
        <f t="shared" si="2"/>
        <v>ausreichend</v>
      </c>
      <c r="D63" s="69">
        <f t="shared" si="3"/>
        <v>54</v>
      </c>
      <c r="E63" s="15" t="s">
        <v>94</v>
      </c>
      <c r="F63" s="48">
        <v>45</v>
      </c>
      <c r="G63" s="49">
        <v>63</v>
      </c>
    </row>
    <row r="64" spans="1:7" x14ac:dyDescent="0.2">
      <c r="A64" s="19" t="s">
        <v>39</v>
      </c>
      <c r="B64" s="7" t="s">
        <v>35</v>
      </c>
      <c r="C64" s="26" t="str">
        <f t="shared" si="2"/>
        <v>befriedigend</v>
      </c>
      <c r="D64" s="61">
        <f t="shared" si="3"/>
        <v>77.5</v>
      </c>
      <c r="E64" s="7" t="s">
        <v>95</v>
      </c>
      <c r="F64" s="42">
        <v>88</v>
      </c>
      <c r="G64" s="43">
        <v>67</v>
      </c>
    </row>
    <row r="65" spans="1:7" x14ac:dyDescent="0.2">
      <c r="A65" s="19" t="s">
        <v>40</v>
      </c>
      <c r="B65" s="7" t="s">
        <v>36</v>
      </c>
      <c r="C65" s="26" t="str">
        <f t="shared" si="2"/>
        <v>ausreichend</v>
      </c>
      <c r="D65" s="61">
        <f t="shared" si="3"/>
        <v>55</v>
      </c>
      <c r="E65" s="7" t="s">
        <v>37</v>
      </c>
      <c r="F65" s="42">
        <v>45</v>
      </c>
      <c r="G65" s="43">
        <v>65</v>
      </c>
    </row>
    <row r="66" spans="1:7" x14ac:dyDescent="0.2">
      <c r="A66" s="19" t="s">
        <v>41</v>
      </c>
      <c r="B66" s="7" t="s">
        <v>5</v>
      </c>
      <c r="C66" s="26" t="str">
        <f t="shared" si="2"/>
        <v>gut</v>
      </c>
      <c r="D66" s="61">
        <f t="shared" si="3"/>
        <v>88</v>
      </c>
      <c r="E66" s="7" t="s">
        <v>6</v>
      </c>
      <c r="F66" s="42">
        <v>88</v>
      </c>
      <c r="G66" s="43">
        <v>88</v>
      </c>
    </row>
    <row r="67" spans="1:7" x14ac:dyDescent="0.2">
      <c r="A67" s="21"/>
      <c r="B67" s="58" t="s">
        <v>12</v>
      </c>
      <c r="C67" s="73"/>
      <c r="D67" s="74"/>
      <c r="E67" s="17"/>
      <c r="F67" s="46"/>
      <c r="G67" s="47"/>
    </row>
    <row r="68" spans="1:7" x14ac:dyDescent="0.2">
      <c r="A68" s="24" t="s">
        <v>7</v>
      </c>
      <c r="B68" s="165"/>
      <c r="C68" s="166"/>
      <c r="D68" s="166"/>
      <c r="E68" s="167"/>
      <c r="F68" s="54"/>
      <c r="G68" s="55"/>
    </row>
    <row r="69" spans="1:7" x14ac:dyDescent="0.2">
      <c r="A69" s="19" t="s">
        <v>8</v>
      </c>
      <c r="B69" s="165"/>
      <c r="C69" s="166"/>
      <c r="D69" s="166"/>
      <c r="E69" s="167"/>
      <c r="F69" s="56"/>
      <c r="G69" s="57"/>
    </row>
    <row r="70" spans="1:7" x14ac:dyDescent="0.2">
      <c r="A70" s="19" t="s">
        <v>9</v>
      </c>
      <c r="B70" s="165"/>
      <c r="C70" s="166"/>
      <c r="D70" s="166"/>
      <c r="E70" s="167"/>
      <c r="F70" s="56"/>
      <c r="G70" s="57"/>
    </row>
    <row r="71" spans="1:7" x14ac:dyDescent="0.2">
      <c r="A71" s="19" t="s">
        <v>10</v>
      </c>
      <c r="B71" s="165"/>
      <c r="C71" s="166"/>
      <c r="D71" s="166"/>
      <c r="E71" s="167"/>
      <c r="F71" s="56"/>
      <c r="G71" s="57"/>
    </row>
    <row r="72" spans="1:7" ht="15" x14ac:dyDescent="0.25">
      <c r="A72" s="23" t="s">
        <v>11</v>
      </c>
      <c r="B72" s="17"/>
      <c r="C72" s="71"/>
      <c r="D72" s="72"/>
      <c r="E72" s="17"/>
      <c r="F72" s="135" t="s">
        <v>68</v>
      </c>
      <c r="G72" s="136"/>
    </row>
    <row r="73" spans="1:7" x14ac:dyDescent="0.2">
      <c r="A73" s="163" t="s">
        <v>14</v>
      </c>
      <c r="B73" s="164"/>
      <c r="C73" s="68" t="str">
        <f t="shared" ref="C73:C129" si="12">IF(D73&gt;91,"sehr gut",IF(D73&gt;80,"gut",IF(D73&gt;66,"befriedigend",IF(D73&gt;49,"ausreichend",IF(D73&gt;29,"mangelhaft",IF(D73&gt;0,"ungenügend"))))))</f>
        <v>befriedigend</v>
      </c>
      <c r="D73" s="69">
        <f>SUM(F73+G73)</f>
        <v>80</v>
      </c>
      <c r="E73" s="15" t="s">
        <v>15</v>
      </c>
      <c r="F73" s="139">
        <v>80</v>
      </c>
      <c r="G73" s="140"/>
    </row>
    <row r="74" spans="1:7" x14ac:dyDescent="0.2">
      <c r="A74" s="163" t="s">
        <v>16</v>
      </c>
      <c r="B74" s="164"/>
      <c r="C74" s="26" t="str">
        <f t="shared" si="12"/>
        <v>gut</v>
      </c>
      <c r="D74" s="69">
        <f t="shared" ref="D74:D76" si="13">SUM(F74+G74)</f>
        <v>81</v>
      </c>
      <c r="E74" s="7" t="s">
        <v>15</v>
      </c>
      <c r="F74" s="139">
        <v>81</v>
      </c>
      <c r="G74" s="140"/>
    </row>
    <row r="75" spans="1:7" x14ac:dyDescent="0.2">
      <c r="A75" s="163" t="s">
        <v>17</v>
      </c>
      <c r="B75" s="164"/>
      <c r="C75" s="26" t="str">
        <f t="shared" si="12"/>
        <v>gut</v>
      </c>
      <c r="D75" s="69">
        <f t="shared" si="13"/>
        <v>82</v>
      </c>
      <c r="E75" s="7" t="s">
        <v>15</v>
      </c>
      <c r="F75" s="139">
        <v>82</v>
      </c>
      <c r="G75" s="140"/>
    </row>
    <row r="76" spans="1:7" x14ac:dyDescent="0.2">
      <c r="A76" s="163" t="s">
        <v>18</v>
      </c>
      <c r="B76" s="164"/>
      <c r="C76" s="30" t="str">
        <f t="shared" si="12"/>
        <v>gut</v>
      </c>
      <c r="D76" s="69">
        <f t="shared" si="13"/>
        <v>83</v>
      </c>
      <c r="E76" s="14" t="s">
        <v>15</v>
      </c>
      <c r="F76" s="139">
        <v>83</v>
      </c>
      <c r="G76" s="140"/>
    </row>
    <row r="77" spans="1:7" x14ac:dyDescent="0.2">
      <c r="A77" s="21"/>
      <c r="B77" s="18" t="s">
        <v>13</v>
      </c>
      <c r="C77" s="71"/>
      <c r="D77" s="72"/>
      <c r="E77" s="17"/>
      <c r="F77" s="46"/>
      <c r="G77" s="47"/>
    </row>
    <row r="78" spans="1:7" x14ac:dyDescent="0.2">
      <c r="A78" s="77" t="s">
        <v>38</v>
      </c>
      <c r="B78" s="1"/>
      <c r="C78" s="146" t="str">
        <f t="shared" si="12"/>
        <v>ausreichend</v>
      </c>
      <c r="D78" s="152">
        <f>SUM(F78+G78)</f>
        <v>56</v>
      </c>
      <c r="E78" s="2"/>
      <c r="F78" s="141">
        <v>56</v>
      </c>
      <c r="G78" s="142"/>
    </row>
    <row r="79" spans="1:7" x14ac:dyDescent="0.2">
      <c r="A79" s="37" t="s">
        <v>28</v>
      </c>
      <c r="B79" s="11"/>
      <c r="C79" s="147"/>
      <c r="D79" s="153"/>
      <c r="E79" s="12"/>
      <c r="F79" s="143"/>
      <c r="G79" s="144"/>
    </row>
    <row r="80" spans="1:7" x14ac:dyDescent="0.2">
      <c r="A80" s="20" t="s">
        <v>39</v>
      </c>
      <c r="B80" s="9"/>
      <c r="C80" s="146" t="str">
        <f t="shared" si="12"/>
        <v>befriedigend</v>
      </c>
      <c r="D80" s="152">
        <f t="shared" ref="D80" si="14">SUM(F80+G80)</f>
        <v>76</v>
      </c>
      <c r="E80" s="10"/>
      <c r="F80" s="141">
        <v>76</v>
      </c>
      <c r="G80" s="142"/>
    </row>
    <row r="81" spans="1:7" x14ac:dyDescent="0.2">
      <c r="A81" s="38" t="s">
        <v>28</v>
      </c>
      <c r="B81" s="11"/>
      <c r="C81" s="147"/>
      <c r="D81" s="153"/>
      <c r="E81" s="12"/>
      <c r="F81" s="143"/>
      <c r="G81" s="144"/>
    </row>
    <row r="82" spans="1:7" x14ac:dyDescent="0.2">
      <c r="A82" s="39" t="s">
        <v>40</v>
      </c>
      <c r="B82" s="9"/>
      <c r="C82" s="146" t="str">
        <f t="shared" si="12"/>
        <v>befriedigend</v>
      </c>
      <c r="D82" s="152">
        <f t="shared" ref="D82" si="15">SUM(F82+G82)</f>
        <v>67</v>
      </c>
      <c r="E82" s="10"/>
      <c r="F82" s="141">
        <v>67</v>
      </c>
      <c r="G82" s="142"/>
    </row>
    <row r="83" spans="1:7" x14ac:dyDescent="0.2">
      <c r="A83" s="37" t="s">
        <v>28</v>
      </c>
      <c r="B83" s="12"/>
      <c r="C83" s="147"/>
      <c r="D83" s="153"/>
      <c r="E83" s="12"/>
      <c r="F83" s="143"/>
      <c r="G83" s="144"/>
    </row>
    <row r="84" spans="1:7" x14ac:dyDescent="0.2">
      <c r="A84" s="20" t="s">
        <v>41</v>
      </c>
      <c r="B84" s="10"/>
      <c r="C84" s="146" t="str">
        <f t="shared" si="12"/>
        <v>gut</v>
      </c>
      <c r="D84" s="152">
        <f t="shared" ref="D84" si="16">SUM(F84+G84)</f>
        <v>88</v>
      </c>
      <c r="E84" s="10"/>
      <c r="F84" s="141">
        <v>88</v>
      </c>
      <c r="G84" s="142"/>
    </row>
    <row r="85" spans="1:7" ht="15" thickBot="1" x14ac:dyDescent="0.25">
      <c r="A85" s="41" t="s">
        <v>28</v>
      </c>
      <c r="B85" s="6"/>
      <c r="C85" s="156"/>
      <c r="D85" s="159"/>
      <c r="E85" s="6"/>
      <c r="F85" s="157"/>
      <c r="G85" s="158"/>
    </row>
    <row r="86" spans="1:7" ht="15.75" thickBot="1" x14ac:dyDescent="0.3">
      <c r="A86" s="172" t="s">
        <v>96</v>
      </c>
      <c r="B86" s="173"/>
      <c r="C86" s="173"/>
      <c r="D86" s="173"/>
      <c r="E86" s="36"/>
      <c r="F86" s="123">
        <f>SUM(D63+D64+D65+D66+D73+D74+D75+D76+D78+D80+D82+D84)/12</f>
        <v>73.958333333333329</v>
      </c>
      <c r="G86" s="124"/>
    </row>
    <row r="87" spans="1:7" ht="15" x14ac:dyDescent="0.25">
      <c r="A87" s="111" t="s">
        <v>2</v>
      </c>
      <c r="B87" s="59"/>
      <c r="C87" s="85"/>
      <c r="D87" s="86"/>
      <c r="E87" s="59"/>
      <c r="F87" s="87"/>
      <c r="G87" s="112"/>
    </row>
    <row r="88" spans="1:7" x14ac:dyDescent="0.2">
      <c r="A88" s="22" t="s">
        <v>47</v>
      </c>
      <c r="B88" s="15" t="s">
        <v>43</v>
      </c>
      <c r="C88" s="68" t="str">
        <f t="shared" si="12"/>
        <v>ausreichend</v>
      </c>
      <c r="D88" s="69">
        <f t="shared" ref="D88:D121" si="17">SUM(F88+G88)/2</f>
        <v>50</v>
      </c>
      <c r="E88" s="15" t="s">
        <v>44</v>
      </c>
      <c r="F88" s="48">
        <v>50</v>
      </c>
      <c r="G88" s="49">
        <v>50</v>
      </c>
    </row>
    <row r="89" spans="1:7" x14ac:dyDescent="0.2">
      <c r="A89" s="19" t="s">
        <v>48</v>
      </c>
      <c r="B89" s="7" t="s">
        <v>45</v>
      </c>
      <c r="C89" s="26" t="str">
        <f t="shared" si="12"/>
        <v>ausreichend</v>
      </c>
      <c r="D89" s="61">
        <f t="shared" si="17"/>
        <v>50</v>
      </c>
      <c r="E89" s="7" t="s">
        <v>46</v>
      </c>
      <c r="F89" s="42">
        <v>50</v>
      </c>
      <c r="G89" s="43">
        <v>50</v>
      </c>
    </row>
    <row r="90" spans="1:7" x14ac:dyDescent="0.2">
      <c r="A90" s="19" t="s">
        <v>49</v>
      </c>
      <c r="B90" s="7" t="s">
        <v>104</v>
      </c>
      <c r="C90" s="26" t="str">
        <f t="shared" si="12"/>
        <v>ausreichend</v>
      </c>
      <c r="D90" s="61">
        <f t="shared" si="17"/>
        <v>50</v>
      </c>
      <c r="E90" s="7" t="s">
        <v>66</v>
      </c>
      <c r="F90" s="42">
        <v>50</v>
      </c>
      <c r="G90" s="43">
        <v>50</v>
      </c>
    </row>
    <row r="91" spans="1:7" x14ac:dyDescent="0.2">
      <c r="A91" s="19" t="s">
        <v>50</v>
      </c>
      <c r="B91" s="7" t="s">
        <v>5</v>
      </c>
      <c r="C91" s="26" t="str">
        <f t="shared" si="12"/>
        <v>ausreichend</v>
      </c>
      <c r="D91" s="61">
        <f t="shared" si="17"/>
        <v>50</v>
      </c>
      <c r="E91" s="7" t="s">
        <v>6</v>
      </c>
      <c r="F91" s="42">
        <v>50</v>
      </c>
      <c r="G91" s="43">
        <v>50</v>
      </c>
    </row>
    <row r="92" spans="1:7" x14ac:dyDescent="0.2">
      <c r="A92" s="21"/>
      <c r="B92" s="58" t="s">
        <v>12</v>
      </c>
      <c r="C92" s="73"/>
      <c r="D92" s="74"/>
      <c r="E92" s="17"/>
      <c r="F92" s="46"/>
      <c r="G92" s="47"/>
    </row>
    <row r="93" spans="1:7" x14ac:dyDescent="0.2">
      <c r="A93" s="24" t="s">
        <v>7</v>
      </c>
      <c r="B93" s="165"/>
      <c r="C93" s="166"/>
      <c r="D93" s="166"/>
      <c r="E93" s="167"/>
      <c r="F93" s="54"/>
      <c r="G93" s="55"/>
    </row>
    <row r="94" spans="1:7" x14ac:dyDescent="0.2">
      <c r="A94" s="60" t="s">
        <v>8</v>
      </c>
      <c r="B94" s="165"/>
      <c r="C94" s="166"/>
      <c r="D94" s="166"/>
      <c r="E94" s="167"/>
      <c r="F94" s="56"/>
      <c r="G94" s="57"/>
    </row>
    <row r="95" spans="1:7" x14ac:dyDescent="0.2">
      <c r="A95" s="60" t="s">
        <v>9</v>
      </c>
      <c r="B95" s="165"/>
      <c r="C95" s="166"/>
      <c r="D95" s="166"/>
      <c r="E95" s="167"/>
      <c r="F95" s="56"/>
      <c r="G95" s="57"/>
    </row>
    <row r="96" spans="1:7" x14ac:dyDescent="0.2">
      <c r="A96" s="60" t="s">
        <v>10</v>
      </c>
      <c r="B96" s="165"/>
      <c r="C96" s="166"/>
      <c r="D96" s="166"/>
      <c r="E96" s="167"/>
      <c r="F96" s="56"/>
      <c r="G96" s="57"/>
    </row>
    <row r="97" spans="1:7" ht="15" x14ac:dyDescent="0.25">
      <c r="A97" s="23" t="s">
        <v>11</v>
      </c>
      <c r="B97" s="17"/>
      <c r="C97" s="71"/>
      <c r="D97" s="72"/>
      <c r="E97" s="17"/>
      <c r="F97" s="135" t="s">
        <v>68</v>
      </c>
      <c r="G97" s="136"/>
    </row>
    <row r="98" spans="1:7" x14ac:dyDescent="0.2">
      <c r="A98" s="163" t="s">
        <v>14</v>
      </c>
      <c r="B98" s="164"/>
      <c r="C98" s="68" t="str">
        <f t="shared" si="12"/>
        <v>gut</v>
      </c>
      <c r="D98" s="69">
        <f>SUM(F98+G98)</f>
        <v>91</v>
      </c>
      <c r="E98" s="15" t="s">
        <v>15</v>
      </c>
      <c r="F98" s="139">
        <v>91</v>
      </c>
      <c r="G98" s="140"/>
    </row>
    <row r="99" spans="1:7" x14ac:dyDescent="0.2">
      <c r="A99" s="163" t="s">
        <v>16</v>
      </c>
      <c r="B99" s="164"/>
      <c r="C99" s="26" t="str">
        <f t="shared" si="12"/>
        <v>gut</v>
      </c>
      <c r="D99" s="69">
        <f t="shared" ref="D99:D100" si="18">SUM(F99+G99)</f>
        <v>88</v>
      </c>
      <c r="E99" s="7" t="s">
        <v>15</v>
      </c>
      <c r="F99" s="139">
        <v>88</v>
      </c>
      <c r="G99" s="140"/>
    </row>
    <row r="100" spans="1:7" x14ac:dyDescent="0.2">
      <c r="A100" s="163" t="s">
        <v>17</v>
      </c>
      <c r="B100" s="164"/>
      <c r="C100" s="26" t="str">
        <f t="shared" si="12"/>
        <v>ausreichend</v>
      </c>
      <c r="D100" s="69">
        <f t="shared" si="18"/>
        <v>52</v>
      </c>
      <c r="E100" s="7" t="s">
        <v>15</v>
      </c>
      <c r="F100" s="139">
        <v>52</v>
      </c>
      <c r="G100" s="140"/>
    </row>
    <row r="101" spans="1:7" x14ac:dyDescent="0.2">
      <c r="A101" s="163" t="s">
        <v>18</v>
      </c>
      <c r="B101" s="164"/>
      <c r="C101" s="30" t="str">
        <f t="shared" si="12"/>
        <v>befriedigend</v>
      </c>
      <c r="D101" s="115">
        <f>SUM(F101+G101)</f>
        <v>78</v>
      </c>
      <c r="E101" s="14" t="s">
        <v>15</v>
      </c>
      <c r="F101" s="148">
        <v>78</v>
      </c>
      <c r="G101" s="149"/>
    </row>
    <row r="102" spans="1:7" x14ac:dyDescent="0.2">
      <c r="A102" s="16"/>
      <c r="B102" s="18" t="s">
        <v>13</v>
      </c>
      <c r="C102" s="71"/>
      <c r="D102" s="72"/>
      <c r="E102" s="17"/>
      <c r="F102" s="46"/>
      <c r="G102" s="70"/>
    </row>
    <row r="103" spans="1:7" x14ac:dyDescent="0.2">
      <c r="A103" s="77" t="s">
        <v>47</v>
      </c>
      <c r="B103" s="32"/>
      <c r="C103" s="154" t="str">
        <f t="shared" si="12"/>
        <v>ausreichend</v>
      </c>
      <c r="D103" s="155">
        <f>SUM(F103+G103)</f>
        <v>50</v>
      </c>
      <c r="E103" s="2"/>
      <c r="F103" s="150">
        <v>50</v>
      </c>
      <c r="G103" s="151"/>
    </row>
    <row r="104" spans="1:7" x14ac:dyDescent="0.2">
      <c r="A104" s="37" t="s">
        <v>28</v>
      </c>
      <c r="B104" s="33"/>
      <c r="C104" s="147"/>
      <c r="D104" s="153"/>
      <c r="E104" s="12"/>
      <c r="F104" s="143"/>
      <c r="G104" s="144"/>
    </row>
    <row r="105" spans="1:7" x14ac:dyDescent="0.2">
      <c r="A105" s="20" t="s">
        <v>48</v>
      </c>
      <c r="B105" s="31"/>
      <c r="C105" s="146" t="str">
        <f t="shared" si="12"/>
        <v>ausreichend</v>
      </c>
      <c r="D105" s="152">
        <f t="shared" ref="D105" si="19">SUM(F105+G105)</f>
        <v>51</v>
      </c>
      <c r="E105" s="10"/>
      <c r="F105" s="141">
        <v>51</v>
      </c>
      <c r="G105" s="142"/>
    </row>
    <row r="106" spans="1:7" x14ac:dyDescent="0.2">
      <c r="A106" s="38" t="s">
        <v>28</v>
      </c>
      <c r="B106" s="33"/>
      <c r="C106" s="147"/>
      <c r="D106" s="153"/>
      <c r="E106" s="12"/>
      <c r="F106" s="143"/>
      <c r="G106" s="144"/>
    </row>
    <row r="107" spans="1:7" x14ac:dyDescent="0.2">
      <c r="A107" s="39" t="s">
        <v>49</v>
      </c>
      <c r="B107" s="31"/>
      <c r="C107" s="146" t="str">
        <f t="shared" si="12"/>
        <v>ausreichend</v>
      </c>
      <c r="D107" s="152">
        <f t="shared" ref="D107" si="20">SUM(F107+G107)</f>
        <v>52</v>
      </c>
      <c r="E107" s="10"/>
      <c r="F107" s="141">
        <v>52</v>
      </c>
      <c r="G107" s="142"/>
    </row>
    <row r="108" spans="1:7" x14ac:dyDescent="0.2">
      <c r="A108" s="38" t="s">
        <v>28</v>
      </c>
      <c r="B108" s="33"/>
      <c r="C108" s="147"/>
      <c r="D108" s="153"/>
      <c r="E108" s="12"/>
      <c r="F108" s="143"/>
      <c r="G108" s="144"/>
    </row>
    <row r="109" spans="1:7" x14ac:dyDescent="0.2">
      <c r="A109" s="39" t="s">
        <v>50</v>
      </c>
      <c r="B109" s="31"/>
      <c r="C109" s="146" t="str">
        <f t="shared" si="12"/>
        <v>ausreichend</v>
      </c>
      <c r="D109" s="152">
        <f t="shared" ref="D109" si="21">SUM(F109+G109)</f>
        <v>53</v>
      </c>
      <c r="E109" s="10"/>
      <c r="F109" s="141">
        <v>53</v>
      </c>
      <c r="G109" s="142"/>
    </row>
    <row r="110" spans="1:7" ht="15" thickBot="1" x14ac:dyDescent="0.25">
      <c r="A110" s="40" t="s">
        <v>28</v>
      </c>
      <c r="B110" s="29"/>
      <c r="C110" s="147"/>
      <c r="D110" s="153"/>
      <c r="E110" s="2"/>
      <c r="F110" s="143"/>
      <c r="G110" s="144"/>
    </row>
    <row r="111" spans="1:7" ht="15" x14ac:dyDescent="0.25">
      <c r="A111" s="174" t="s">
        <v>109</v>
      </c>
      <c r="B111" s="175"/>
      <c r="C111" s="175"/>
      <c r="D111" s="175"/>
      <c r="E111" s="175"/>
      <c r="F111" s="116">
        <f>SUM(D88+D89+D90+D91+D98+D99+D100+D101+D103+D105+D107+D109)/12</f>
        <v>59.583333333333336</v>
      </c>
      <c r="G111" s="75"/>
    </row>
    <row r="112" spans="1:7" ht="15" x14ac:dyDescent="0.25">
      <c r="A112" s="78" t="s">
        <v>2</v>
      </c>
      <c r="B112" s="17"/>
      <c r="C112" s="71"/>
      <c r="D112" s="72"/>
      <c r="E112" s="17"/>
      <c r="F112" s="46"/>
      <c r="G112" s="47"/>
    </row>
    <row r="113" spans="1:7" x14ac:dyDescent="0.2">
      <c r="A113" s="22" t="s">
        <v>97</v>
      </c>
      <c r="B113" s="15" t="s">
        <v>106</v>
      </c>
      <c r="C113" s="68" t="str">
        <f t="shared" si="12"/>
        <v>befriedigend</v>
      </c>
      <c r="D113" s="69">
        <f t="shared" si="17"/>
        <v>77.5</v>
      </c>
      <c r="E113" s="15" t="s">
        <v>51</v>
      </c>
      <c r="F113" s="48">
        <v>67</v>
      </c>
      <c r="G113" s="49">
        <v>88</v>
      </c>
    </row>
    <row r="114" spans="1:7" x14ac:dyDescent="0.2">
      <c r="A114" s="19" t="s">
        <v>98</v>
      </c>
      <c r="B114" s="7" t="s">
        <v>53</v>
      </c>
      <c r="C114" s="26" t="str">
        <f t="shared" si="12"/>
        <v>befriedigend</v>
      </c>
      <c r="D114" s="61">
        <f t="shared" si="17"/>
        <v>77.5</v>
      </c>
      <c r="E114" s="7" t="s">
        <v>52</v>
      </c>
      <c r="F114" s="42">
        <v>67</v>
      </c>
      <c r="G114" s="43">
        <v>88</v>
      </c>
    </row>
    <row r="115" spans="1:7" x14ac:dyDescent="0.2">
      <c r="A115" s="19" t="s">
        <v>99</v>
      </c>
      <c r="B115" s="7" t="s">
        <v>54</v>
      </c>
      <c r="C115" s="26" t="str">
        <f t="shared" si="12"/>
        <v>gut</v>
      </c>
      <c r="D115" s="61">
        <f t="shared" si="17"/>
        <v>87</v>
      </c>
      <c r="E115" s="7" t="s">
        <v>51</v>
      </c>
      <c r="F115" s="42">
        <v>86</v>
      </c>
      <c r="G115" s="43">
        <v>88</v>
      </c>
    </row>
    <row r="116" spans="1:7" x14ac:dyDescent="0.2">
      <c r="A116" s="19" t="s">
        <v>100</v>
      </c>
      <c r="B116" s="7" t="s">
        <v>107</v>
      </c>
      <c r="C116" s="26" t="str">
        <f t="shared" si="12"/>
        <v>befriedigend</v>
      </c>
      <c r="D116" s="61">
        <f t="shared" si="17"/>
        <v>68</v>
      </c>
      <c r="E116" s="7" t="s">
        <v>108</v>
      </c>
      <c r="F116" s="42">
        <v>58</v>
      </c>
      <c r="G116" s="43">
        <v>78</v>
      </c>
    </row>
    <row r="117" spans="1:7" x14ac:dyDescent="0.2">
      <c r="A117" s="19" t="s">
        <v>101</v>
      </c>
      <c r="B117" s="7" t="s">
        <v>55</v>
      </c>
      <c r="C117" s="26" t="str">
        <f t="shared" si="12"/>
        <v>gut</v>
      </c>
      <c r="D117" s="61">
        <f t="shared" si="17"/>
        <v>86</v>
      </c>
      <c r="E117" s="25" t="s">
        <v>56</v>
      </c>
      <c r="F117" s="42">
        <v>85</v>
      </c>
      <c r="G117" s="43">
        <v>87</v>
      </c>
    </row>
    <row r="118" spans="1:7" x14ac:dyDescent="0.2">
      <c r="A118" s="19" t="s">
        <v>102</v>
      </c>
      <c r="B118" s="25" t="s">
        <v>57</v>
      </c>
      <c r="C118" s="26" t="str">
        <f t="shared" si="12"/>
        <v>gut</v>
      </c>
      <c r="D118" s="61">
        <f t="shared" si="17"/>
        <v>80.5</v>
      </c>
      <c r="E118" s="25" t="s">
        <v>46</v>
      </c>
      <c r="F118" s="42">
        <v>83</v>
      </c>
      <c r="G118" s="43">
        <v>78</v>
      </c>
    </row>
    <row r="119" spans="1:7" x14ac:dyDescent="0.2">
      <c r="A119" s="20" t="s">
        <v>103</v>
      </c>
      <c r="B119" s="31" t="s">
        <v>119</v>
      </c>
      <c r="C119" s="26" t="str">
        <f t="shared" si="12"/>
        <v>gut</v>
      </c>
      <c r="D119" s="61">
        <f t="shared" si="17"/>
        <v>80.5</v>
      </c>
      <c r="E119" s="31" t="s">
        <v>120</v>
      </c>
      <c r="F119" s="42">
        <v>83</v>
      </c>
      <c r="G119" s="43">
        <v>78</v>
      </c>
    </row>
    <row r="120" spans="1:7" x14ac:dyDescent="0.2">
      <c r="A120" s="20" t="s">
        <v>110</v>
      </c>
      <c r="B120" s="31" t="s">
        <v>121</v>
      </c>
      <c r="C120" s="26" t="str">
        <f t="shared" si="12"/>
        <v>gut</v>
      </c>
      <c r="D120" s="61">
        <f t="shared" si="17"/>
        <v>80.5</v>
      </c>
      <c r="E120" s="31" t="s">
        <v>46</v>
      </c>
      <c r="F120" s="42">
        <v>83</v>
      </c>
      <c r="G120" s="43">
        <v>78</v>
      </c>
    </row>
    <row r="121" spans="1:7" x14ac:dyDescent="0.2">
      <c r="A121" s="20" t="s">
        <v>111</v>
      </c>
      <c r="B121" s="31" t="s">
        <v>105</v>
      </c>
      <c r="C121" s="30" t="str">
        <f t="shared" si="12"/>
        <v>gut</v>
      </c>
      <c r="D121" s="62">
        <f t="shared" si="17"/>
        <v>85</v>
      </c>
      <c r="E121" s="31" t="s">
        <v>58</v>
      </c>
      <c r="F121" s="44">
        <v>83</v>
      </c>
      <c r="G121" s="45">
        <v>87</v>
      </c>
    </row>
    <row r="122" spans="1:7" x14ac:dyDescent="0.2">
      <c r="A122" s="21"/>
      <c r="B122" s="58" t="s">
        <v>12</v>
      </c>
      <c r="C122" s="73"/>
      <c r="D122" s="74"/>
      <c r="E122" s="17"/>
      <c r="F122" s="46"/>
      <c r="G122" s="47"/>
    </row>
    <row r="123" spans="1:7" x14ac:dyDescent="0.2">
      <c r="A123" s="24" t="s">
        <v>7</v>
      </c>
      <c r="B123" s="165"/>
      <c r="C123" s="166"/>
      <c r="D123" s="166"/>
      <c r="E123" s="167"/>
      <c r="F123" s="54"/>
      <c r="G123" s="55"/>
    </row>
    <row r="124" spans="1:7" x14ac:dyDescent="0.2">
      <c r="A124" s="60" t="s">
        <v>8</v>
      </c>
      <c r="B124" s="165"/>
      <c r="C124" s="166"/>
      <c r="D124" s="166"/>
      <c r="E124" s="167"/>
      <c r="F124" s="56"/>
      <c r="G124" s="57"/>
    </row>
    <row r="125" spans="1:7" ht="15" x14ac:dyDescent="0.25">
      <c r="A125" s="128" t="s">
        <v>11</v>
      </c>
      <c r="B125" s="129"/>
      <c r="C125" s="71"/>
      <c r="D125" s="72"/>
      <c r="E125" s="17"/>
      <c r="F125" s="135" t="s">
        <v>68</v>
      </c>
      <c r="G125" s="136"/>
    </row>
    <row r="126" spans="1:7" x14ac:dyDescent="0.2">
      <c r="A126" s="165" t="s">
        <v>14</v>
      </c>
      <c r="B126" s="167"/>
      <c r="C126" s="126" t="str">
        <f t="shared" si="12"/>
        <v>gut</v>
      </c>
      <c r="D126" s="69">
        <f>SUM(F126+G126)</f>
        <v>83</v>
      </c>
      <c r="E126" s="15" t="s">
        <v>15</v>
      </c>
      <c r="F126" s="139">
        <v>83</v>
      </c>
      <c r="G126" s="140"/>
    </row>
    <row r="127" spans="1:7" x14ac:dyDescent="0.2">
      <c r="A127" s="161" t="s">
        <v>16</v>
      </c>
      <c r="B127" s="162"/>
      <c r="C127" s="127" t="str">
        <f t="shared" si="12"/>
        <v>mangelhaft</v>
      </c>
      <c r="D127" s="115">
        <f t="shared" ref="D127" si="22">SUM(F127+G127)</f>
        <v>38</v>
      </c>
      <c r="E127" s="14" t="s">
        <v>15</v>
      </c>
      <c r="F127" s="148">
        <v>38</v>
      </c>
      <c r="G127" s="149"/>
    </row>
    <row r="128" spans="1:7" x14ac:dyDescent="0.2">
      <c r="A128" s="16"/>
      <c r="B128" s="18" t="s">
        <v>13</v>
      </c>
      <c r="C128" s="71"/>
      <c r="D128" s="72"/>
      <c r="E128" s="17"/>
      <c r="F128" s="119"/>
      <c r="G128" s="70"/>
    </row>
    <row r="129" spans="1:7" x14ac:dyDescent="0.2">
      <c r="A129" s="77" t="s">
        <v>97</v>
      </c>
      <c r="B129" s="1"/>
      <c r="C129" s="146" t="str">
        <f t="shared" si="12"/>
        <v>gut</v>
      </c>
      <c r="D129" s="152">
        <f>SUM(F129+G129)</f>
        <v>82</v>
      </c>
      <c r="E129" s="2"/>
      <c r="F129" s="141">
        <v>82</v>
      </c>
      <c r="G129" s="142"/>
    </row>
    <row r="130" spans="1:7" ht="15" thickBot="1" x14ac:dyDescent="0.25">
      <c r="A130" s="37" t="s">
        <v>28</v>
      </c>
      <c r="B130" s="11"/>
      <c r="C130" s="147"/>
      <c r="D130" s="153"/>
      <c r="E130" s="12"/>
      <c r="F130" s="143"/>
      <c r="G130" s="144"/>
    </row>
    <row r="131" spans="1:7" x14ac:dyDescent="0.2">
      <c r="A131" s="88"/>
      <c r="B131" s="130" t="s">
        <v>112</v>
      </c>
      <c r="C131" s="89"/>
      <c r="D131" s="89"/>
      <c r="E131" s="89"/>
      <c r="F131" s="117">
        <f>SUM(D113,D114,D115,D116,D117,D118,D119,D120,D121,D126,D127,D129)/12</f>
        <v>77.125</v>
      </c>
      <c r="G131" s="90"/>
    </row>
    <row r="132" spans="1:7" ht="15" x14ac:dyDescent="0.25">
      <c r="A132" s="13"/>
      <c r="B132" s="53" t="s">
        <v>113</v>
      </c>
      <c r="C132" s="133">
        <f>F11</f>
        <v>61.1</v>
      </c>
      <c r="D132" s="8"/>
      <c r="E132" s="8"/>
      <c r="F132" s="65"/>
      <c r="G132" s="67"/>
    </row>
    <row r="133" spans="1:7" ht="15" x14ac:dyDescent="0.25">
      <c r="A133" s="13"/>
      <c r="B133" s="131" t="s">
        <v>114</v>
      </c>
      <c r="C133" s="133">
        <f>F36</f>
        <v>77.625</v>
      </c>
      <c r="D133" s="8"/>
      <c r="E133" s="8"/>
      <c r="F133" s="65"/>
      <c r="G133" s="67"/>
    </row>
    <row r="134" spans="1:7" ht="15" x14ac:dyDescent="0.25">
      <c r="A134" s="132"/>
      <c r="B134" s="131" t="s">
        <v>115</v>
      </c>
      <c r="C134" s="133">
        <f>F61</f>
        <v>65.5</v>
      </c>
      <c r="D134" s="8"/>
      <c r="E134" s="8"/>
      <c r="F134" s="65"/>
      <c r="G134" s="67"/>
    </row>
    <row r="135" spans="1:7" ht="15" x14ac:dyDescent="0.25">
      <c r="A135" s="13"/>
      <c r="B135" s="131" t="s">
        <v>116</v>
      </c>
      <c r="C135" s="133">
        <f>F86</f>
        <v>73.958333333333329</v>
      </c>
      <c r="D135" s="8"/>
      <c r="E135" s="8"/>
      <c r="F135" s="65"/>
      <c r="G135" s="67"/>
    </row>
    <row r="136" spans="1:7" ht="15" x14ac:dyDescent="0.25">
      <c r="A136" s="13"/>
      <c r="B136" s="131" t="s">
        <v>117</v>
      </c>
      <c r="C136" s="133">
        <f>F111</f>
        <v>59.583333333333336</v>
      </c>
      <c r="D136" s="8"/>
      <c r="E136" s="8"/>
      <c r="F136" s="65"/>
      <c r="G136" s="67"/>
    </row>
    <row r="137" spans="1:7" ht="15" x14ac:dyDescent="0.25">
      <c r="A137" s="13"/>
      <c r="B137" s="131" t="s">
        <v>118</v>
      </c>
      <c r="C137" s="133">
        <f>F131</f>
        <v>77.125</v>
      </c>
      <c r="D137" s="8"/>
      <c r="E137" s="8"/>
      <c r="F137" s="65"/>
      <c r="G137" s="67"/>
    </row>
    <row r="138" spans="1:7" ht="24" thickBot="1" x14ac:dyDescent="0.4">
      <c r="A138" s="13"/>
      <c r="B138" s="8"/>
      <c r="C138" s="98">
        <f>SUM(C132:C137)/6</f>
        <v>69.148611111111109</v>
      </c>
      <c r="D138" s="8"/>
      <c r="E138" s="8"/>
      <c r="F138" s="65"/>
      <c r="G138" s="67"/>
    </row>
    <row r="139" spans="1:7" ht="24" thickBot="1" x14ac:dyDescent="0.4">
      <c r="A139" s="13"/>
      <c r="B139" s="95" t="s">
        <v>65</v>
      </c>
      <c r="C139" s="96" t="str">
        <f>IF(C138&gt;91,"sehr gut",IF(C138&gt;80,"gut",IF(C138&gt;66,"befriedigend",IF(C138&gt;49,"ausreichend",IF(C138&gt;29,"mangelhaft",IF(C138&gt;0,"ungenügend"))))))</f>
        <v>befriedigend</v>
      </c>
      <c r="D139" s="76"/>
      <c r="E139" s="97"/>
      <c r="F139" s="65"/>
      <c r="G139" s="67"/>
    </row>
    <row r="140" spans="1:7" x14ac:dyDescent="0.2">
      <c r="A140" s="13"/>
      <c r="B140" s="8"/>
      <c r="C140" s="8"/>
      <c r="D140" s="8"/>
      <c r="E140" s="8"/>
      <c r="F140" s="65"/>
      <c r="G140" s="67"/>
    </row>
    <row r="141" spans="1:7" x14ac:dyDescent="0.2">
      <c r="A141" s="13"/>
      <c r="B141" s="8"/>
      <c r="C141" s="8"/>
      <c r="D141" s="8"/>
      <c r="E141" s="8"/>
      <c r="F141" s="65"/>
      <c r="G141" s="67"/>
    </row>
    <row r="142" spans="1:7" x14ac:dyDescent="0.2">
      <c r="A142" s="13"/>
      <c r="B142" s="8" t="s">
        <v>67</v>
      </c>
      <c r="C142" s="8"/>
      <c r="D142" s="8"/>
      <c r="E142" s="8"/>
      <c r="F142" s="65"/>
      <c r="G142" s="67"/>
    </row>
    <row r="143" spans="1:7" x14ac:dyDescent="0.2">
      <c r="A143" s="13"/>
      <c r="B143" s="137" t="s">
        <v>69</v>
      </c>
      <c r="C143" s="8"/>
      <c r="D143" s="8"/>
      <c r="E143" s="8"/>
      <c r="F143" s="65"/>
      <c r="G143" s="67"/>
    </row>
    <row r="144" spans="1:7" x14ac:dyDescent="0.2">
      <c r="A144" s="13"/>
      <c r="B144" s="145"/>
      <c r="C144" s="8"/>
      <c r="D144" s="8"/>
      <c r="E144" s="8"/>
      <c r="F144" s="65"/>
      <c r="G144" s="67"/>
    </row>
    <row r="145" spans="1:7" x14ac:dyDescent="0.2">
      <c r="A145" s="13"/>
      <c r="B145" s="137" t="s">
        <v>69</v>
      </c>
      <c r="C145" s="8"/>
      <c r="D145" s="8"/>
      <c r="E145" s="8"/>
      <c r="F145" s="65"/>
      <c r="G145" s="67"/>
    </row>
    <row r="146" spans="1:7" x14ac:dyDescent="0.2">
      <c r="A146" s="13"/>
      <c r="B146" s="145"/>
      <c r="C146" s="8"/>
      <c r="D146" s="8"/>
      <c r="E146" s="8"/>
      <c r="F146" s="65"/>
      <c r="G146" s="67"/>
    </row>
    <row r="147" spans="1:7" x14ac:dyDescent="0.2">
      <c r="A147" s="13"/>
      <c r="B147" s="137" t="s">
        <v>69</v>
      </c>
      <c r="C147" s="8"/>
      <c r="D147" s="8"/>
      <c r="E147" s="8"/>
      <c r="F147" s="65"/>
      <c r="G147" s="67"/>
    </row>
    <row r="148" spans="1:7" ht="15" thickBot="1" x14ac:dyDescent="0.25">
      <c r="A148" s="91"/>
      <c r="B148" s="138"/>
      <c r="C148" s="92"/>
      <c r="D148" s="92"/>
      <c r="E148" s="92"/>
      <c r="F148" s="93"/>
      <c r="G148" s="94"/>
    </row>
    <row r="149" spans="1:7" x14ac:dyDescent="0.2">
      <c r="G149"/>
    </row>
    <row r="150" spans="1:7" x14ac:dyDescent="0.2">
      <c r="A150" t="s">
        <v>59</v>
      </c>
      <c r="B150" s="160" t="s">
        <v>70</v>
      </c>
      <c r="C150" s="160"/>
      <c r="D150" s="160"/>
      <c r="E150" s="160"/>
      <c r="F150" s="160"/>
      <c r="G150" s="160"/>
    </row>
    <row r="151" spans="1:7" x14ac:dyDescent="0.2">
      <c r="G151"/>
    </row>
    <row r="152" spans="1:7" x14ac:dyDescent="0.2">
      <c r="G152"/>
    </row>
    <row r="153" spans="1:7" x14ac:dyDescent="0.2">
      <c r="G153"/>
    </row>
    <row r="154" spans="1:7" x14ac:dyDescent="0.2">
      <c r="G154"/>
    </row>
    <row r="155" spans="1:7" x14ac:dyDescent="0.2">
      <c r="G155"/>
    </row>
    <row r="156" spans="1:7" x14ac:dyDescent="0.2">
      <c r="G156"/>
    </row>
    <row r="157" spans="1:7" x14ac:dyDescent="0.2">
      <c r="G157"/>
    </row>
    <row r="158" spans="1:7" ht="15" x14ac:dyDescent="0.25">
      <c r="B158" s="118"/>
      <c r="G158"/>
    </row>
    <row r="159" spans="1:7" x14ac:dyDescent="0.2">
      <c r="B159" s="1"/>
      <c r="G159"/>
    </row>
    <row r="160" spans="1:7" x14ac:dyDescent="0.2">
      <c r="B160" s="1"/>
      <c r="G160"/>
    </row>
    <row r="161" spans="2:7" x14ac:dyDescent="0.2">
      <c r="B161" s="1"/>
      <c r="G161"/>
    </row>
    <row r="162" spans="2:7" x14ac:dyDescent="0.2">
      <c r="B162" s="1"/>
    </row>
    <row r="163" spans="2:7" x14ac:dyDescent="0.2">
      <c r="B163" s="1"/>
    </row>
    <row r="164" spans="2:7" x14ac:dyDescent="0.2">
      <c r="B164" s="1"/>
    </row>
  </sheetData>
  <mergeCells count="120">
    <mergeCell ref="B18:E18"/>
    <mergeCell ref="B19:E19"/>
    <mergeCell ref="B20:E20"/>
    <mergeCell ref="B21:E21"/>
    <mergeCell ref="A5:B5"/>
    <mergeCell ref="A126:B126"/>
    <mergeCell ref="A36:E36"/>
    <mergeCell ref="A11:E11"/>
    <mergeCell ref="A61:E61"/>
    <mergeCell ref="A86:D86"/>
    <mergeCell ref="B95:E95"/>
    <mergeCell ref="B96:E96"/>
    <mergeCell ref="B123:E123"/>
    <mergeCell ref="B124:E124"/>
    <mergeCell ref="A111:E111"/>
    <mergeCell ref="A74:B74"/>
    <mergeCell ref="A75:B75"/>
    <mergeCell ref="A76:B76"/>
    <mergeCell ref="B93:E93"/>
    <mergeCell ref="B94:E94"/>
    <mergeCell ref="B68:E68"/>
    <mergeCell ref="B69:E69"/>
    <mergeCell ref="B70:E70"/>
    <mergeCell ref="B71:E71"/>
    <mergeCell ref="A98:B98"/>
    <mergeCell ref="A99:B99"/>
    <mergeCell ref="A100:B100"/>
    <mergeCell ref="A101:B101"/>
    <mergeCell ref="A23:B23"/>
    <mergeCell ref="A24:B24"/>
    <mergeCell ref="A25:B25"/>
    <mergeCell ref="A26:B26"/>
    <mergeCell ref="B44:E44"/>
    <mergeCell ref="B45:E45"/>
    <mergeCell ref="B46:E46"/>
    <mergeCell ref="A73:B73"/>
    <mergeCell ref="A48:B48"/>
    <mergeCell ref="A49:B49"/>
    <mergeCell ref="A50:B50"/>
    <mergeCell ref="A51:B51"/>
    <mergeCell ref="B43:E43"/>
    <mergeCell ref="B150:G150"/>
    <mergeCell ref="C129:C130"/>
    <mergeCell ref="D129:D130"/>
    <mergeCell ref="F126:G126"/>
    <mergeCell ref="F127:G127"/>
    <mergeCell ref="F129:G130"/>
    <mergeCell ref="D109:D110"/>
    <mergeCell ref="C103:C104"/>
    <mergeCell ref="C105:C106"/>
    <mergeCell ref="C107:C108"/>
    <mergeCell ref="C109:C110"/>
    <mergeCell ref="A127:B127"/>
    <mergeCell ref="F101:G101"/>
    <mergeCell ref="F103:G104"/>
    <mergeCell ref="F105:G106"/>
    <mergeCell ref="F107:G108"/>
    <mergeCell ref="D103:D104"/>
    <mergeCell ref="D105:D106"/>
    <mergeCell ref="D107:D108"/>
    <mergeCell ref="F109:G110"/>
    <mergeCell ref="C78:C79"/>
    <mergeCell ref="C80:C81"/>
    <mergeCell ref="C82:C83"/>
    <mergeCell ref="C84:C85"/>
    <mergeCell ref="F98:G98"/>
    <mergeCell ref="F99:G99"/>
    <mergeCell ref="F97:G97"/>
    <mergeCell ref="F82:G83"/>
    <mergeCell ref="F84:G85"/>
    <mergeCell ref="D78:D79"/>
    <mergeCell ref="D80:D81"/>
    <mergeCell ref="D82:D83"/>
    <mergeCell ref="D84:D85"/>
    <mergeCell ref="F80:G81"/>
    <mergeCell ref="F100:G100"/>
    <mergeCell ref="C34:C35"/>
    <mergeCell ref="D30:D31"/>
    <mergeCell ref="D32:D33"/>
    <mergeCell ref="D34:D35"/>
    <mergeCell ref="F73:G73"/>
    <mergeCell ref="F74:G74"/>
    <mergeCell ref="F75:G75"/>
    <mergeCell ref="F76:G76"/>
    <mergeCell ref="F78:G79"/>
    <mergeCell ref="F57:G58"/>
    <mergeCell ref="F59:G60"/>
    <mergeCell ref="C53:C54"/>
    <mergeCell ref="C55:C56"/>
    <mergeCell ref="C57:C58"/>
    <mergeCell ref="C59:C60"/>
    <mergeCell ref="D53:D54"/>
    <mergeCell ref="D55:D56"/>
    <mergeCell ref="D57:D58"/>
    <mergeCell ref="D59:D60"/>
    <mergeCell ref="F55:G56"/>
    <mergeCell ref="F22:G22"/>
    <mergeCell ref="B147:B148"/>
    <mergeCell ref="F47:G47"/>
    <mergeCell ref="F72:G72"/>
    <mergeCell ref="F125:G125"/>
    <mergeCell ref="F23:G23"/>
    <mergeCell ref="F24:G24"/>
    <mergeCell ref="F25:G25"/>
    <mergeCell ref="F26:G26"/>
    <mergeCell ref="F28:G29"/>
    <mergeCell ref="F30:G31"/>
    <mergeCell ref="F32:G33"/>
    <mergeCell ref="F34:G35"/>
    <mergeCell ref="B143:B144"/>
    <mergeCell ref="B145:B146"/>
    <mergeCell ref="C28:C29"/>
    <mergeCell ref="F48:G48"/>
    <mergeCell ref="F49:G49"/>
    <mergeCell ref="F50:G50"/>
    <mergeCell ref="F51:G51"/>
    <mergeCell ref="F53:G54"/>
    <mergeCell ref="D28:D29"/>
    <mergeCell ref="C30:C31"/>
    <mergeCell ref="C32:C33"/>
  </mergeCells>
  <phoneticPr fontId="7" type="noConversion"/>
  <pageMargins left="0.7" right="0.7" top="0.75" bottom="0.75" header="0.3" footer="0.3"/>
  <pageSetup paperSize="9" scale="54" orientation="portrait" r:id="rId1"/>
  <headerFooter>
    <oddHeader>&amp;R&amp;"-,Standard"&amp;12&amp;K00-044Zusatzmaterial, ergänzt Kap. 3 "Prüfungen"</oddHeader>
    <oddFooter xml:space="preserve">&amp;R&amp;"-,Standard"&amp;12&amp;K00-046
 Zusatzmaterial, ergänzt „AUSBILDUNG GESTALTEN: 
Fachkraft für Veranstaltungstechnik. Hrsg.: BIBB. Bonn 2017. </oddFooter>
  </headerFooter>
  <rowBreaks count="1" manualBreakCount="1">
    <brk id="85" max="6" man="1"/>
  </rowBreaks>
  <colBreaks count="1" manualBreakCount="1">
    <brk id="8" max="1048575" man="1"/>
  </col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Maritim Hotelges.mbH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Kreuels</dc:creator>
  <cp:lastModifiedBy>Fitzner-Kohn, Petra</cp:lastModifiedBy>
  <cp:lastPrinted>2016-09-05T17:11:22Z</cp:lastPrinted>
  <dcterms:created xsi:type="dcterms:W3CDTF">2016-08-30T09:43:07Z</dcterms:created>
  <dcterms:modified xsi:type="dcterms:W3CDTF">2019-11-07T10:16:13Z</dcterms:modified>
</cp:coreProperties>
</file>